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B2D7B42-20ED-47B9-B7B0-7F65E5844784}" xr6:coauthVersionLast="47" xr6:coauthVersionMax="47" xr10:uidLastSave="{00000000-0000-0000-0000-000000000000}"/>
  <bookViews>
    <workbookView xWindow="735" yWindow="735" windowWidth="21600" windowHeight="11385" tabRatio="769" xr2:uid="{6DD4AD32-32D8-416B-A6DA-1E9F87E19A9A}"/>
  </bookViews>
  <sheets>
    <sheet name="дод 9 інвестиц" sheetId="128" r:id="rId1"/>
  </sheets>
  <definedNames>
    <definedName name="_xlnm.Print_Titles" localSheetId="0">'дод 9 інвестиц'!$9:$10</definedName>
    <definedName name="_xlnm.Print_Area" localSheetId="0">'дод 9 інвестиц'!$A$1:$J$68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28" l="1"/>
  <c r="J11" i="128" s="1"/>
  <c r="I12" i="128"/>
  <c r="I11" i="128" s="1"/>
  <c r="H12" i="128"/>
  <c r="H11" i="128" s="1"/>
  <c r="E13" i="128"/>
  <c r="E14" i="128"/>
  <c r="E15" i="128"/>
  <c r="E16" i="128"/>
  <c r="E17" i="128"/>
  <c r="E18" i="128"/>
  <c r="E19" i="128"/>
  <c r="E12" i="128" s="1"/>
  <c r="E11" i="128" s="1"/>
  <c r="E20" i="128"/>
  <c r="E21" i="128"/>
  <c r="E22" i="128"/>
  <c r="E23" i="128"/>
  <c r="E31" i="128"/>
  <c r="E30" i="128" s="1"/>
  <c r="E29" i="128" s="1"/>
  <c r="J30" i="128"/>
  <c r="J29" i="128"/>
  <c r="E34" i="128"/>
  <c r="E33" i="128" s="1"/>
  <c r="E32" i="128" s="1"/>
  <c r="J33" i="128"/>
  <c r="J32" i="128"/>
  <c r="I33" i="128"/>
  <c r="I32" i="128"/>
  <c r="H33" i="128"/>
  <c r="H32" i="128" s="1"/>
  <c r="J62" i="128"/>
  <c r="J61" i="128" s="1"/>
  <c r="E63" i="128"/>
  <c r="E62" i="128"/>
  <c r="E61" i="128"/>
  <c r="H27" i="128"/>
  <c r="H24" i="128"/>
  <c r="I27" i="128"/>
  <c r="J27" i="128"/>
  <c r="G64" i="128"/>
  <c r="H25" i="128"/>
  <c r="I25" i="128"/>
  <c r="I24" i="128"/>
  <c r="J25" i="128"/>
  <c r="J24" i="128"/>
  <c r="E26" i="128"/>
  <c r="E25" i="128" s="1"/>
  <c r="E24" i="128" s="1"/>
  <c r="E28" i="128"/>
  <c r="E27" i="128"/>
  <c r="H59" i="128"/>
  <c r="H58" i="128"/>
  <c r="E60" i="128"/>
  <c r="E59" i="128"/>
  <c r="E58" i="128" s="1"/>
  <c r="E36" i="128"/>
  <c r="E37" i="128"/>
  <c r="E57" i="128"/>
  <c r="E56" i="128"/>
  <c r="E55" i="128"/>
  <c r="E54" i="128"/>
  <c r="E53" i="128"/>
  <c r="E52" i="128"/>
  <c r="E51" i="128"/>
  <c r="E50" i="128"/>
  <c r="E49" i="128"/>
  <c r="E48" i="128"/>
  <c r="E47" i="128"/>
  <c r="E46" i="128"/>
  <c r="E45" i="128"/>
  <c r="E38" i="128" s="1"/>
  <c r="E44" i="128"/>
  <c r="E43" i="128"/>
  <c r="E42" i="128"/>
  <c r="E41" i="128"/>
  <c r="E40" i="128"/>
  <c r="E39" i="128"/>
  <c r="J56" i="128"/>
  <c r="J55" i="128" s="1"/>
  <c r="I56" i="128"/>
  <c r="I55" i="128"/>
  <c r="H56" i="128"/>
  <c r="H55" i="128"/>
  <c r="H38" i="128"/>
  <c r="I38" i="128"/>
  <c r="I64" i="128" s="1"/>
  <c r="J38" i="128"/>
  <c r="H35" i="128"/>
  <c r="I35" i="128"/>
  <c r="J35" i="128"/>
  <c r="F64" i="128"/>
  <c r="H64" i="128" l="1"/>
  <c r="E64" i="128"/>
  <c r="J64" i="128"/>
</calcChain>
</file>

<file path=xl/sharedStrings.xml><?xml version="1.0" encoding="utf-8"?>
<sst xmlns="http://schemas.openxmlformats.org/spreadsheetml/2006/main" count="115" uniqueCount="92">
  <si>
    <t>Код відомчої класифікації</t>
  </si>
  <si>
    <t xml:space="preserve">  (код бюджету)</t>
  </si>
  <si>
    <t>Х</t>
  </si>
  <si>
    <t>№ з/п</t>
  </si>
  <si>
    <t>2027 рік (план)</t>
  </si>
  <si>
    <t>2028 рік (план)</t>
  </si>
  <si>
    <t>Додаток 9</t>
  </si>
  <si>
    <t>Галузь (сектор), у тому числі основні (пріоритетні) напрями публічних інвестицій</t>
  </si>
  <si>
    <t>В тому числі за роками:</t>
  </si>
  <si>
    <t>Найменування документа стратегічного планування (програмного документа)</t>
  </si>
  <si>
    <t>Загальний обсяг публічних інвестицій у розрізі галузей (секторів)</t>
  </si>
  <si>
    <t xml:space="preserve">УСЬОГО </t>
  </si>
  <si>
    <t>1</t>
  </si>
  <si>
    <t>Департамент з питань будівництва та архітектури Рівненської обласної державної адміністрації</t>
  </si>
  <si>
    <t>Департамент соціальної політики Рівненської  обласної державної адміністрації</t>
  </si>
  <si>
    <t>Управління культури і туризму Рівненської  обласної державної адміністрації</t>
  </si>
  <si>
    <t>2</t>
  </si>
  <si>
    <t>3</t>
  </si>
  <si>
    <t>Освіта і наука</t>
  </si>
  <si>
    <t>Соціальна сфера</t>
  </si>
  <si>
    <t>10</t>
  </si>
  <si>
    <t>08</t>
  </si>
  <si>
    <t>06</t>
  </si>
  <si>
    <t>4</t>
  </si>
  <si>
    <t>12</t>
  </si>
  <si>
    <t>Департамент житлово-комунального господарства, енергетики та енергоефективності Рівненської обласної державної адміністрації</t>
  </si>
  <si>
    <t>Муніципальна інфраструктура та послуги</t>
  </si>
  <si>
    <t>15</t>
  </si>
  <si>
    <t>Довкілля</t>
  </si>
  <si>
    <t>Охорона здоров’я</t>
  </si>
  <si>
    <t>23</t>
  </si>
  <si>
    <t>Департамент цифрової трансформації та суспільних комунікацій Рівненської обласної державної адміністрації</t>
  </si>
  <si>
    <t>Створення та розвиток регіонального центру обробки даних</t>
  </si>
  <si>
    <t>Надання послуг комплексної реабілітації  для ветеранів та членів їх родин</t>
  </si>
  <si>
    <t>Стратегія розвитку Рівненської області на період до 2027 року</t>
  </si>
  <si>
    <t>Cтратегія розвитку ветеранської політики на період до 2030 року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</si>
  <si>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</t>
  </si>
  <si>
    <t>Стратегія розвитку системи охорони здоров’я на період до 2030 року</t>
  </si>
  <si>
    <t>Забезпечення доступу до якісного та безпечного харчування у закладах освіти шляхом розвитку сучасної інфраструктури їдалень (харчоблоків)</t>
  </si>
  <si>
    <t>"Стратегія розвитку Рівненської області на період до 2027 року"</t>
  </si>
  <si>
    <t>Культура та інформація</t>
  </si>
  <si>
    <t>Обсяг публічних інвестицій на підготовку та реалізацію публічних інвестиційних проектів та програм публічних інвестицій з урахуванням середньострокового плану пріоритетних публічних інвестицій обласного бюджету Рівненської області</t>
  </si>
  <si>
    <t>Лідія БІЛЯК</t>
  </si>
  <si>
    <t>Директор департаменту фінансів облдержадміністрації</t>
  </si>
  <si>
    <t>Департамент освіти і науки Рівненської обласної державної адміністрації</t>
  </si>
  <si>
    <t xml:space="preserve">Забезпечення захисту від шкідливої дії вод населених пунктів, виробничих об’єктів та сільськогосподарських угідь, створення безпечних умов життєдіяльності населення Рівненської області </t>
  </si>
  <si>
    <t>Стратегія розвитку Рівненської області на період до 2027 року;  Обласна програма охорони навколишнього природного середовища на 2022-2026 роки</t>
  </si>
  <si>
    <t>Спорт, фізичне та молодіжне виховання</t>
  </si>
  <si>
    <t>Розвиток мережі баз олімпійської, паралімпійської та дефлімпійської підготовки для проведення всеукраїнських і міжнародних спортивних змагань та забезпечення навчально-тренувального процесу</t>
  </si>
  <si>
    <t>Обласна цільова соціальна програма розвитку фізичної культури і спорту 
на період до 2030 року;
Стратегія розвитку Рівненської області на 2027 рік</t>
  </si>
  <si>
    <t>Відновлення, розвиток та модернізація інфраструктури централізованого водопостачання та водовідведення, в тому числі з впровадженням альтернативних джерел енергії; відновлення та модернізація інфраструктури централізованого водопостачання, розвиток безбар'єрного середовища та просторова доступність</t>
  </si>
  <si>
    <t>Стратегія розвитку Рівненської області на період до 2027 року; План заходів на 2023-2024 роки з реалізації в Рівненській області Національної стратегії із створення безбар'єрного простору в Україні на період до 2030 року</t>
  </si>
  <si>
    <t>Транспорт та послуги поштового зв'язку</t>
  </si>
  <si>
    <t>Розвиток та модернізація інфраструктури аеропортів; розбудова та відновлення інфраструктури автомобільних доріг загального користування</t>
  </si>
  <si>
    <t>Стратегія розвитку Рівненської області на період до 2027 року;              Програма розвитку дорожнього господарства Рівненської області на 2026 – 2028 роки</t>
  </si>
  <si>
    <t>Стратегія ветеранської політики на період до 2030 року; План заходів на 2023-2024 роки з реалізації в Рівненській області Національної стратегії із створення безбар'єрного простору в Україні на період до 2030 року</t>
  </si>
  <si>
    <t>Забезпечення збереження культурної спадщити України шляхом проведення ремонтно-реставраційних робіт, реставрації об'єктів культурної спадщини</t>
  </si>
  <si>
    <t>Cтратегія розвитку культури в Україні на період до 2030 року;  Обласна програми "Культура Рівненщини" на 2023-2027 роки</t>
  </si>
  <si>
    <t>Забезпечення доступу до якісної медичної допомоги шляхом розбудови й модернізації об'єктів медичної інфраструктури; Реконструкція будівель закладів охорони здоров'я; Забезпечення доступу до якісної медичної допомоги шляхом розбудови й модернізації об'єктів медичної інфраструктури; Розвиток центрів психічного здоров'я та психосоціальної допомоги; Реконструкція будівель закладів охорони здоров'я; Розбудова мережі закладів, що надають медичну допомогу пацієнтам з онкологічними захворюваннями; Реконструкція будівель закладів охорони здоров'я/Забезпечення доступу до якісної медичної допомоги шляхом розбудови й модернізації об'єктів медичної інфраструктури; Комплексна енергоефективна термомодернізація, термосанація будівель та встановлення відновлюваних джерел енергії (ВДЕ) на об'єктах обласного госпітального округу; Розвиток центрів психічного здоров'я та психосоціальної допомоги, розбудова мережі стаціонарних реабілітаційних відділень для ветеранів війни та внутрішньо переміщених осіб (ВПО)</t>
  </si>
  <si>
    <t>Облаштування захисних споруд цивільного захисту (укриттів) у закладах та установах освіти; Реконструкція, відновлення, ремонт та нове будівництво інфраструктури закладів освіти; Забезпечення доступу до якісного та безпечного харчування у закладах освіти шляхом розвитку сучасної інфраструктури їдалень (харчоблоків); Енергоефективність та енергонезалежність будівель закладів та установ; Житлові простори: розвиток та модернізація пансіонів та гуртожитків закладів освіти; Розвиток та модернізація мережі центрів професійної досконалості</t>
  </si>
  <si>
    <t>Розвиток ветеранських просторів; Створення безбар'єрного середовища в закладах соціальної сфери</t>
  </si>
  <si>
    <t>Цифрова трансформація держави та суспільства</t>
  </si>
  <si>
    <t>Департамент цивільного захисту та охорони здоров'я населення Рівненської обласної державної адміністрації</t>
  </si>
  <si>
    <t>07</t>
  </si>
  <si>
    <t>Департамент екології та природних ресурсів Рівненської обласної державної адміністрації</t>
  </si>
  <si>
    <t>28</t>
  </si>
  <si>
    <t>Управління з питань ветеранської політики  Рівненської обласної державної адміністрації</t>
  </si>
  <si>
    <t>51</t>
  </si>
  <si>
    <t>5</t>
  </si>
  <si>
    <t>Запровадження системи моніторингу зі збереження біорізноманіття природоохоронних територій Рівненської області</t>
  </si>
  <si>
    <t>Стратегія розвитку Рівненської області на період до 2027 року (розпорядження голови облдержадміністрації від 28.12.2019 № 1098, рішення обласної ради від 13.03.2020 № 1618) зі змінами</t>
  </si>
  <si>
    <t>Операційний план заходів на 2025-2027 роки з реалізації в Рівненській області ветеранської політики до 2030 року</t>
  </si>
  <si>
    <t>Громадська безпека</t>
  </si>
  <si>
    <t>Покращення реагування на надзвичайні ситуації шляхом вдосконалення системи цивільного захисту Рівненської області</t>
  </si>
  <si>
    <t>Забезпечення доступу до якісної медичної допомоги шляхом розбудови й модернізації об’єктів медичної інфраструктури; реконструкція будівель закладів охорони здоров’я; забезпечення доступу до якісної медичної допомоги шляхом розбудови й модернізації об’єктів медичної інфраструктури; реконструкція будівель закладів охорони здоров’я; розбудова мережі закладів, що надають медичну допомогу пацієнтам з онкологічними захворюваннями; реконструкція будівель закладів охорони здоров’я/забезпечення доступу до якісної медичної допомоги шляхом розбудови й модернізації об’єктів медичної інфраструктури</t>
  </si>
  <si>
    <t>Середньостроковий план пріоритетних публічних інвестицій обласного бюджету Рівненської області на 2027–2029 роки</t>
  </si>
  <si>
    <t>Розвиток ветеранських просторів</t>
  </si>
  <si>
    <t>Сприяння збереженню історико-культурної спадщини шляхом проведення реставрацій пам’яток культури та архітектури</t>
  </si>
  <si>
    <t>Сучасний освітній простір та якісний зміст: лабораторії, майстерні, кабінети тощо</t>
  </si>
  <si>
    <t>Створення умов для рівного доступу до освіти шляхом розвитку інфраструктури перевезень</t>
  </si>
  <si>
    <t>Підвищення рівня протипожежної безпеки в закладах та установах освіти</t>
  </si>
  <si>
    <t>Облаштування захисних споруд цивільного захисту (укриттів) у закладах та установах освіти</t>
  </si>
  <si>
    <t>Реконструкція, відновлення, ремонт та нове будівництво інфраструктури закладів освіти</t>
  </si>
  <si>
    <t>Енергоефективність та енергонезалежність  будівель закладів та установ</t>
  </si>
  <si>
    <t>Забезпечення допоміжними засобами для навчання (спеціальними засобами корекції психофізичного розвитку) дітей з особливими освітніми потребами</t>
  </si>
  <si>
    <t>Житлові простори: розвиток та модернізація пансіонів та гуртожитків закладів освіти</t>
  </si>
  <si>
    <t>Створення та модернізація мережі центрів інженерної освіти та подолання освітніх втрат</t>
  </si>
  <si>
    <t>Розвиток та модернізація мережі центрів професійної досконалості</t>
  </si>
  <si>
    <t>до Прогнозу обласного бюджету Рівненської області на 2027-2029 роки</t>
  </si>
  <si>
    <t>2025 рік (звіт)</t>
  </si>
  <si>
    <t>2026 рік (затверджено)</t>
  </si>
  <si>
    <t>2029 рік (план)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</si>
</sst>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207" formatCode="#,##0.0"/>
    <numFmt numFmtId="209" formatCode="[$-419]General"/>
  </numFmts>
  <fonts count="59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Helv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Arial Cyr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1"/>
      <color theme="1"/>
      <name val="Arial"/>
      <family val="2"/>
      <charset val="204"/>
    </font>
    <font>
      <i/>
      <sz val="13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3"/>
      <color theme="1"/>
      <name val="Arial"/>
      <family val="2"/>
      <charset val="204"/>
    </font>
    <font>
      <sz val="13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11">
    <xf numFmtId="0" fontId="0" fillId="0" borderId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5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9" fillId="2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20" fillId="4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2" borderId="0" applyNumberFormat="0" applyBorder="0" applyAlignment="0" applyProtection="0"/>
    <xf numFmtId="0" fontId="20" fillId="4" borderId="0" applyNumberFormat="0" applyBorder="0" applyAlignment="0" applyProtection="0"/>
    <xf numFmtId="0" fontId="20" fillId="7" borderId="0" applyNumberFormat="0" applyBorder="0" applyAlignment="0" applyProtection="0"/>
    <xf numFmtId="0" fontId="1" fillId="0" borderId="0"/>
    <xf numFmtId="0" fontId="20" fillId="13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5" borderId="0" applyNumberFormat="0" applyBorder="0" applyAlignment="0" applyProtection="0"/>
    <xf numFmtId="0" fontId="21" fillId="10" borderId="1" applyNumberFormat="0" applyAlignment="0" applyProtection="0"/>
    <xf numFmtId="0" fontId="2" fillId="5" borderId="1" applyNumberFormat="0" applyAlignment="0" applyProtection="0"/>
    <xf numFmtId="0" fontId="2" fillId="5" borderId="1" applyNumberFormat="0" applyAlignment="0" applyProtection="0"/>
    <xf numFmtId="0" fontId="3" fillId="16" borderId="2" applyNumberFormat="0" applyAlignment="0" applyProtection="0"/>
    <xf numFmtId="0" fontId="4" fillId="16" borderId="1" applyNumberFormat="0" applyAlignment="0" applyProtection="0"/>
    <xf numFmtId="0" fontId="16" fillId="3" borderId="0" applyNumberFormat="0" applyBorder="0" applyAlignment="0" applyProtection="0"/>
    <xf numFmtId="0" fontId="22" fillId="4" borderId="0" applyNumberFormat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39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6" applyNumberFormat="0" applyFill="0" applyAlignment="0" applyProtection="0"/>
    <xf numFmtId="0" fontId="8" fillId="0" borderId="7" applyNumberFormat="0" applyFill="0" applyAlignment="0" applyProtection="0"/>
    <xf numFmtId="0" fontId="25" fillId="17" borderId="8" applyNumberFormat="0" applyAlignment="0" applyProtection="0"/>
    <xf numFmtId="0" fontId="9" fillId="17" borderId="8" applyNumberFormat="0" applyAlignment="0" applyProtection="0"/>
    <xf numFmtId="0" fontId="9" fillId="17" borderId="8" applyNumberFormat="0" applyAlignment="0" applyProtection="0"/>
    <xf numFmtId="0" fontId="2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" fillId="0" borderId="0"/>
    <xf numFmtId="0" fontId="18" fillId="0" borderId="0"/>
    <xf numFmtId="209" fontId="28" fillId="0" borderId="0" applyBorder="0" applyProtection="0"/>
    <xf numFmtId="0" fontId="12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27" fillId="10" borderId="0" applyNumberFormat="0" applyBorder="0" applyAlignment="0" applyProtection="0"/>
    <xf numFmtId="0" fontId="17" fillId="0" borderId="0"/>
    <xf numFmtId="0" fontId="2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57" fillId="20" borderId="0" applyNumberFormat="0" applyBorder="0" applyAlignment="0" applyProtection="0"/>
    <xf numFmtId="0" fontId="58" fillId="21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7" fillId="24" borderId="0" applyNumberFormat="0" applyBorder="0" applyAlignment="0" applyProtection="0"/>
    <xf numFmtId="0" fontId="58" fillId="25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7" fillId="28" borderId="0" applyNumberFormat="0" applyBorder="0" applyAlignment="0" applyProtection="0"/>
    <xf numFmtId="0" fontId="58" fillId="29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32" borderId="0" applyNumberFormat="0" applyBorder="0" applyAlignment="0" applyProtection="0"/>
    <xf numFmtId="0" fontId="58" fillId="33" borderId="0" applyNumberFormat="0" applyBorder="0" applyAlignment="0" applyProtection="0"/>
    <xf numFmtId="0" fontId="58" fillId="34" borderId="0" applyNumberFormat="0" applyBorder="0" applyAlignment="0" applyProtection="0"/>
    <xf numFmtId="0" fontId="58" fillId="35" borderId="0" applyNumberFormat="0" applyBorder="0" applyAlignment="0" applyProtection="0"/>
    <xf numFmtId="0" fontId="57" fillId="36" borderId="0" applyNumberFormat="0" applyBorder="0" applyAlignment="0" applyProtection="0"/>
    <xf numFmtId="0" fontId="58" fillId="37" borderId="0" applyNumberFormat="0" applyBorder="0" applyAlignment="0" applyProtection="0"/>
    <xf numFmtId="0" fontId="58" fillId="38" borderId="0" applyNumberFormat="0" applyBorder="0" applyAlignment="0" applyProtection="0"/>
    <xf numFmtId="0" fontId="58" fillId="39" borderId="0" applyNumberFormat="0" applyBorder="0" applyAlignment="0" applyProtection="0"/>
    <xf numFmtId="0" fontId="57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0" fontId="58" fillId="43" borderId="0" applyNumberFormat="0" applyBorder="0" applyAlignment="0" applyProtection="0"/>
  </cellStyleXfs>
  <cellXfs count="66">
    <xf numFmtId="0" fontId="0" fillId="0" borderId="0" xfId="0"/>
    <xf numFmtId="0" fontId="18" fillId="0" borderId="0" xfId="0" applyFont="1"/>
    <xf numFmtId="0" fontId="30" fillId="0" borderId="0" xfId="0" applyFont="1" applyAlignment="1" applyProtection="1">
      <alignment horizontal="left"/>
      <protection locked="0"/>
    </xf>
    <xf numFmtId="0" fontId="31" fillId="0" borderId="0" xfId="0" applyFont="1" applyAlignment="1" applyProtection="1">
      <alignment horizontal="left"/>
      <protection locked="0"/>
    </xf>
    <xf numFmtId="0" fontId="32" fillId="0" borderId="0" xfId="0" applyFont="1" applyAlignment="1" applyProtection="1">
      <alignment horizontal="left"/>
      <protection locked="0"/>
    </xf>
    <xf numFmtId="0" fontId="34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0" fontId="30" fillId="0" borderId="0" xfId="0" applyFont="1"/>
    <xf numFmtId="0" fontId="29" fillId="0" borderId="0" xfId="0" applyFont="1"/>
    <xf numFmtId="0" fontId="42" fillId="0" borderId="0" xfId="0" applyFont="1" applyAlignment="1">
      <alignment horizontal="center"/>
    </xf>
    <xf numFmtId="0" fontId="18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3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38" fillId="0" borderId="0" xfId="0" applyFont="1" applyAlignment="1">
      <alignment horizontal="center" vertical="center"/>
    </xf>
    <xf numFmtId="0" fontId="32" fillId="0" borderId="0" xfId="0" applyFont="1"/>
    <xf numFmtId="0" fontId="18" fillId="18" borderId="0" xfId="0" applyFont="1" applyFill="1"/>
    <xf numFmtId="0" fontId="30" fillId="0" borderId="0" xfId="0" applyFont="1" applyAlignment="1">
      <alignment wrapText="1"/>
    </xf>
    <xf numFmtId="3" fontId="18" fillId="0" borderId="0" xfId="0" applyNumberFormat="1" applyFont="1"/>
    <xf numFmtId="3" fontId="36" fillId="0" borderId="0" xfId="0" applyNumberFormat="1" applyFont="1"/>
    <xf numFmtId="0" fontId="36" fillId="0" borderId="0" xfId="0" applyFont="1"/>
    <xf numFmtId="0" fontId="29" fillId="0" borderId="0" xfId="0" applyFont="1" applyAlignment="1" applyProtection="1">
      <alignment horizontal="left"/>
      <protection locked="0"/>
    </xf>
    <xf numFmtId="0" fontId="40" fillId="0" borderId="0" xfId="0" applyFont="1" applyAlignment="1" applyProtection="1">
      <alignment horizontal="left"/>
      <protection locked="0"/>
    </xf>
    <xf numFmtId="4" fontId="41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right"/>
    </xf>
    <xf numFmtId="4" fontId="29" fillId="0" borderId="0" xfId="0" applyNumberFormat="1" applyFont="1" applyAlignment="1">
      <alignment horizontal="right"/>
    </xf>
    <xf numFmtId="0" fontId="29" fillId="0" borderId="0" xfId="0" applyFont="1" applyAlignment="1" applyProtection="1">
      <alignment wrapText="1"/>
      <protection locked="0"/>
    </xf>
    <xf numFmtId="3" fontId="42" fillId="0" borderId="0" xfId="0" applyNumberFormat="1" applyFont="1"/>
    <xf numFmtId="0" fontId="43" fillId="0" borderId="0" xfId="0" applyFont="1"/>
    <xf numFmtId="3" fontId="44" fillId="0" borderId="0" xfId="0" applyNumberFormat="1" applyFont="1"/>
    <xf numFmtId="0" fontId="45" fillId="0" borderId="0" xfId="0" applyFont="1"/>
    <xf numFmtId="0" fontId="46" fillId="19" borderId="11" xfId="0" applyFont="1" applyFill="1" applyBorder="1" applyAlignment="1">
      <alignment horizontal="center" vertical="center"/>
    </xf>
    <xf numFmtId="0" fontId="46" fillId="19" borderId="11" xfId="0" applyFont="1" applyFill="1" applyBorder="1" applyAlignment="1">
      <alignment vertical="center" wrapText="1"/>
    </xf>
    <xf numFmtId="3" fontId="47" fillId="19" borderId="11" xfId="0" applyNumberFormat="1" applyFont="1" applyFill="1" applyBorder="1" applyAlignment="1">
      <alignment horizontal="center" vertical="center" wrapText="1"/>
    </xf>
    <xf numFmtId="0" fontId="45" fillId="18" borderId="0" xfId="0" applyFont="1" applyFill="1"/>
    <xf numFmtId="0" fontId="48" fillId="0" borderId="11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/>
    </xf>
    <xf numFmtId="49" fontId="46" fillId="0" borderId="11" xfId="0" applyNumberFormat="1" applyFont="1" applyBorder="1" applyAlignment="1">
      <alignment horizontal="center" vertical="center"/>
    </xf>
    <xf numFmtId="3" fontId="47" fillId="0" borderId="12" xfId="0" applyNumberFormat="1" applyFont="1" applyBorder="1" applyAlignment="1">
      <alignment horizontal="center" vertical="center" wrapText="1"/>
    </xf>
    <xf numFmtId="49" fontId="50" fillId="0" borderId="11" xfId="0" applyNumberFormat="1" applyFont="1" applyBorder="1" applyAlignment="1">
      <alignment horizontal="center" vertical="center"/>
    </xf>
    <xf numFmtId="0" fontId="50" fillId="0" borderId="11" xfId="0" applyFont="1" applyBorder="1" applyAlignment="1">
      <alignment horizontal="center" vertical="center" wrapText="1"/>
    </xf>
    <xf numFmtId="0" fontId="51" fillId="0" borderId="13" xfId="0" applyFont="1" applyBorder="1" applyAlignment="1">
      <alignment horizontal="center" vertical="center" wrapText="1"/>
    </xf>
    <xf numFmtId="0" fontId="52" fillId="0" borderId="11" xfId="0" applyNumberFormat="1" applyFont="1" applyBorder="1" applyAlignment="1">
      <alignment horizontal="center" vertical="center"/>
    </xf>
    <xf numFmtId="3" fontId="52" fillId="0" borderId="11" xfId="0" applyNumberFormat="1" applyFont="1" applyBorder="1" applyAlignment="1">
      <alignment horizontal="center" vertical="center"/>
    </xf>
    <xf numFmtId="0" fontId="51" fillId="0" borderId="11" xfId="0" applyFont="1" applyBorder="1" applyAlignment="1">
      <alignment horizontal="left" vertical="center" wrapText="1"/>
    </xf>
    <xf numFmtId="0" fontId="46" fillId="0" borderId="11" xfId="0" applyFont="1" applyBorder="1" applyAlignment="1">
      <alignment horizontal="center" vertical="center"/>
    </xf>
    <xf numFmtId="0" fontId="46" fillId="0" borderId="11" xfId="0" applyFont="1" applyBorder="1" applyAlignment="1">
      <alignment vertical="center" wrapText="1"/>
    </xf>
    <xf numFmtId="0" fontId="53" fillId="0" borderId="11" xfId="0" applyFont="1" applyBorder="1" applyAlignment="1">
      <alignment horizontal="center" vertical="center" wrapText="1"/>
    </xf>
    <xf numFmtId="3" fontId="54" fillId="0" borderId="11" xfId="0" applyNumberFormat="1" applyFont="1" applyBorder="1" applyAlignment="1">
      <alignment horizontal="center" vertical="center"/>
    </xf>
    <xf numFmtId="0" fontId="54" fillId="0" borderId="11" xfId="0" applyNumberFormat="1" applyFont="1" applyBorder="1" applyAlignment="1">
      <alignment horizontal="center" vertical="center"/>
    </xf>
    <xf numFmtId="49" fontId="49" fillId="0" borderId="11" xfId="0" applyNumberFormat="1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 wrapText="1"/>
    </xf>
    <xf numFmtId="0" fontId="48" fillId="0" borderId="14" xfId="0" applyFont="1" applyBorder="1" applyAlignment="1">
      <alignment horizontal="center" vertical="center" wrapText="1"/>
    </xf>
    <xf numFmtId="0" fontId="55" fillId="0" borderId="12" xfId="0" applyFont="1" applyBorder="1" applyAlignment="1">
      <alignment horizontal="center" vertical="center" wrapText="1"/>
    </xf>
    <xf numFmtId="0" fontId="55" fillId="0" borderId="14" xfId="0" applyFont="1" applyBorder="1" applyAlignment="1">
      <alignment horizontal="center" vertical="center" wrapText="1"/>
    </xf>
    <xf numFmtId="0" fontId="55" fillId="0" borderId="11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3" fillId="0" borderId="0" xfId="0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left" wrapText="1"/>
      <protection locked="0"/>
    </xf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left" wrapText="1"/>
    </xf>
    <xf numFmtId="207" fontId="29" fillId="0" borderId="0" xfId="0" applyNumberFormat="1" applyFont="1" applyAlignment="1" applyProtection="1">
      <alignment horizontal="right"/>
      <protection locked="0"/>
    </xf>
    <xf numFmtId="0" fontId="56" fillId="0" borderId="12" xfId="0" applyFont="1" applyBorder="1" applyAlignment="1">
      <alignment horizontal="center" vertical="center" wrapText="1"/>
    </xf>
    <xf numFmtId="0" fontId="56" fillId="0" borderId="14" xfId="0" applyFont="1" applyBorder="1" applyAlignment="1">
      <alignment horizontal="center" vertical="center" wrapText="1"/>
    </xf>
  </cellXfs>
  <cellStyles count="111">
    <cellStyle name="20% — акцент1" xfId="88" builtinId="30" hidden="1"/>
    <cellStyle name="20% — акцент2" xfId="92" builtinId="34" hidden="1"/>
    <cellStyle name="20% — акцент3" xfId="96" builtinId="38" hidden="1"/>
    <cellStyle name="20% — акцент4" xfId="100" builtinId="42" hidden="1"/>
    <cellStyle name="20% — акцент5" xfId="104" builtinId="46" hidden="1"/>
    <cellStyle name="20% — акцент6" xfId="108" builtinId="50" hidden="1"/>
    <cellStyle name="20% – Акцентування1" xfId="1" xr:uid="{DEF7AE88-3B2C-40A5-B894-482F15D42912}"/>
    <cellStyle name="20% – Акцентування2" xfId="2" xr:uid="{D9ED8851-A8EC-487C-BF47-DF05948137EF}"/>
    <cellStyle name="20% – Акцентування3" xfId="3" xr:uid="{C1DD437B-2948-47B2-8512-D08D85AF4D6B}"/>
    <cellStyle name="20% – Акцентування4" xfId="4" xr:uid="{A53D51EB-AD32-44C2-8A82-6D86E9B1B65D}"/>
    <cellStyle name="20% – Акцентування5" xfId="5" xr:uid="{6BA2875E-5602-4D8D-94D1-B9FA70262FA9}"/>
    <cellStyle name="20% – Акцентування6" xfId="6" xr:uid="{A2AC5AC2-98D3-4634-A57A-27BC79949B2C}"/>
    <cellStyle name="40% — акцент1" xfId="89" builtinId="31" hidden="1"/>
    <cellStyle name="40% — акцент2" xfId="93" builtinId="35" hidden="1"/>
    <cellStyle name="40% — акцент3" xfId="97" builtinId="39" hidden="1"/>
    <cellStyle name="40% — акцент4" xfId="101" builtinId="43" hidden="1"/>
    <cellStyle name="40% — акцент5" xfId="105" builtinId="47" hidden="1"/>
    <cellStyle name="40% — акцент6" xfId="109" builtinId="51" hidden="1"/>
    <cellStyle name="40% – Акцентування1" xfId="7" xr:uid="{30ADE7A3-6725-45CC-8C04-25CE63EB60AD}"/>
    <cellStyle name="40% – Акцентування2" xfId="8" xr:uid="{748BAB95-2730-461F-B8F4-E5BD882606F1}"/>
    <cellStyle name="40% – Акцентування3" xfId="9" xr:uid="{BF30E86D-D03D-4A38-A365-02E8E8F7F685}"/>
    <cellStyle name="40% – Акцентування4" xfId="10" xr:uid="{2E68A025-841A-489D-B009-ED39233F0BD5}"/>
    <cellStyle name="40% – Акцентування5" xfId="11" xr:uid="{2D1FD014-D19C-47C7-AA8D-7B4F90402CA6}"/>
    <cellStyle name="40% – Акцентування6" xfId="12" xr:uid="{AD2B1C2C-9305-4CDB-AC55-80D375665669}"/>
    <cellStyle name="60% — акцент1" xfId="90" builtinId="32" hidden="1"/>
    <cellStyle name="60% — акцент2" xfId="94" builtinId="36" hidden="1"/>
    <cellStyle name="60% — акцент3" xfId="98" builtinId="40" hidden="1"/>
    <cellStyle name="60% — акцент4" xfId="102" builtinId="44" hidden="1"/>
    <cellStyle name="60% — акцент5" xfId="106" builtinId="48" hidden="1"/>
    <cellStyle name="60% — акцент6" xfId="110" builtinId="52" hidden="1"/>
    <cellStyle name="60% – Акцентування1" xfId="13" xr:uid="{9CB6CB64-E7E3-4F75-A7D8-092537BD319F}"/>
    <cellStyle name="60% – Акцентування2" xfId="14" xr:uid="{0EBB555F-E913-437A-8C77-2174A777949B}"/>
    <cellStyle name="60% – Акцентування3" xfId="15" xr:uid="{921C11A2-1B16-4CFC-8AEC-5F07089A9FE2}"/>
    <cellStyle name="60% – Акцентування4" xfId="16" xr:uid="{B0E02EA8-5983-48D4-86EE-60911B5BC4FB}"/>
    <cellStyle name="60% – Акцентування5" xfId="17" xr:uid="{119E44E7-2848-45CE-8556-7DB87222156D}"/>
    <cellStyle name="60% – Акцентування6" xfId="18" xr:uid="{9EDCC332-F426-48F3-A958-9785F94F7896}"/>
    <cellStyle name="Normal_meresha_07" xfId="19" xr:uid="{4B788B98-3147-45D0-A90D-D5C55CCE8173}"/>
    <cellStyle name="Акцент1" xfId="87" builtinId="29" hidden="1"/>
    <cellStyle name="Акцент2" xfId="91" builtinId="33" hidden="1"/>
    <cellStyle name="Акцент3" xfId="95" builtinId="37" hidden="1"/>
    <cellStyle name="Акцент4" xfId="99" builtinId="41" hidden="1"/>
    <cellStyle name="Акцент5" xfId="103" builtinId="45" hidden="1"/>
    <cellStyle name="Акцент6" xfId="107" builtinId="49" hidden="1"/>
    <cellStyle name="Акцентування1" xfId="20" xr:uid="{F9703971-B8DE-4E90-8621-A0B1BD37DA81}"/>
    <cellStyle name="Акцентування2" xfId="21" xr:uid="{4F6C2EAA-3CCB-4A21-A04E-6A1F9F39BBF3}"/>
    <cellStyle name="Акцентування3" xfId="22" xr:uid="{8866CA21-72A2-498F-ADD4-45B1DE21D1FC}"/>
    <cellStyle name="Акцентування4" xfId="23" xr:uid="{14E24BE0-1D29-45D1-B818-EDE1BEA09E0F}"/>
    <cellStyle name="Акцентування5" xfId="24" xr:uid="{01ABE960-BB58-481E-AC47-6D0A8920A127}"/>
    <cellStyle name="Акцентування6" xfId="25" xr:uid="{803AEA45-C9B1-44DD-9D0F-E9F75EA1A645}"/>
    <cellStyle name="Ввід" xfId="26" xr:uid="{2F032E05-29D6-4D57-BEC5-409A592927BC}"/>
    <cellStyle name="Ввод " xfId="27" builtinId="20" customBuiltin="1"/>
    <cellStyle name="Ввод  2" xfId="28" xr:uid="{9047871C-6BB7-4284-89C9-8017ECAD2F06}"/>
    <cellStyle name="Вывод 2" xfId="29" xr:uid="{ABEB9DB4-10E8-4950-942E-6BB13B7C20D6}"/>
    <cellStyle name="Вычисление 2" xfId="30" xr:uid="{59DC47C3-C11E-4580-95CF-A6C8151EE834}"/>
    <cellStyle name="Гарний" xfId="31" xr:uid="{F0841B05-8909-4130-8A71-4F2146ACDE2E}"/>
    <cellStyle name="Добре" xfId="32" xr:uid="{EAB45092-A6AC-4F19-9F00-491B2D2AAF09}"/>
    <cellStyle name="Заголовок 1" xfId="33" builtinId="16" customBuiltin="1"/>
    <cellStyle name="Заголовок 1 2" xfId="34" xr:uid="{9B39C6A9-481B-420B-BC67-BE4991188550}"/>
    <cellStyle name="Заголовок 2" xfId="35" builtinId="17" customBuiltin="1"/>
    <cellStyle name="Заголовок 2 2" xfId="36" xr:uid="{E29975A5-04AF-4D98-88EF-816EB06E80AF}"/>
    <cellStyle name="Заголовок 3" xfId="37" builtinId="18" customBuiltin="1"/>
    <cellStyle name="Заголовок 3 2" xfId="38" xr:uid="{24D7AA3B-44AE-4716-834F-75DB6B572C6D}"/>
    <cellStyle name="Заголовок 4" xfId="39" builtinId="19" customBuiltin="1"/>
    <cellStyle name="Заголовок 4 2" xfId="40" xr:uid="{D12BE8B7-E6E7-455A-AE21-DAA0759F5CA8}"/>
    <cellStyle name="Звичайний 10" xfId="41" xr:uid="{CC264532-68AC-4726-9D60-91EE5F949E91}"/>
    <cellStyle name="Звичайний 11" xfId="42" xr:uid="{1A25D187-AF2D-43D2-A057-3F8F239DD9E7}"/>
    <cellStyle name="Звичайний 12" xfId="43" xr:uid="{BF2ECDE1-60EB-40A4-857A-874EEACDD30C}"/>
    <cellStyle name="Звичайний 13" xfId="44" xr:uid="{685F91D3-E25B-487B-8F69-2FF1DA11CD2B}"/>
    <cellStyle name="Звичайний 14" xfId="45" xr:uid="{16CD3FC2-A53C-4070-97A0-D52077B98033}"/>
    <cellStyle name="Звичайний 15" xfId="46" xr:uid="{1CBE514B-C24D-4035-BE00-187D715261A9}"/>
    <cellStyle name="Звичайний 16" xfId="47" xr:uid="{9320CA1B-A9F8-4BF1-B597-EFC94737F8BD}"/>
    <cellStyle name="Звичайний 17" xfId="48" xr:uid="{423F55C0-5247-43A9-992A-ACE2D03F928E}"/>
    <cellStyle name="Звичайний 18" xfId="49" xr:uid="{5BDE5631-D55F-4FAF-8B8A-180C99CF7DED}"/>
    <cellStyle name="Звичайний 19" xfId="50" xr:uid="{14F5BB65-00AB-41A9-8627-2D578CD4A74A}"/>
    <cellStyle name="Звичайний 2" xfId="51" xr:uid="{6EC1F602-99DA-4E58-93DF-980D740C4F65}"/>
    <cellStyle name="Звичайний 20" xfId="52" xr:uid="{8B90FE57-219C-43EB-9A55-DA58D5DDD9CB}"/>
    <cellStyle name="Звичайний 21" xfId="53" xr:uid="{AD6ED061-1191-477C-AD92-C7EDE4BFC65D}"/>
    <cellStyle name="Звичайний 3" xfId="54" xr:uid="{94534EB9-E940-4BB2-B052-476CA02F81CC}"/>
    <cellStyle name="Звичайний 4" xfId="55" xr:uid="{3793548E-B78D-44FA-A829-A3EA21977605}"/>
    <cellStyle name="Звичайний 5" xfId="56" xr:uid="{9CB08C67-9D76-4DF3-9CE7-066BAB7FE61D}"/>
    <cellStyle name="Звичайний 6" xfId="57" xr:uid="{DD6AC149-24AE-4A91-8DEF-A1FFE227F0C6}"/>
    <cellStyle name="Звичайний 7" xfId="58" xr:uid="{70F206AB-ACC1-4AB5-A9FC-2B248AD0180A}"/>
    <cellStyle name="Звичайний 8" xfId="59" xr:uid="{349B6A44-16C2-42BE-84AF-CB5A57FC26FC}"/>
    <cellStyle name="Звичайний 9" xfId="60" xr:uid="{D076F9A3-B0AA-4D5A-880B-53DCF7759651}"/>
    <cellStyle name="Зв'язана клітинка" xfId="61" xr:uid="{2B688721-4E50-4A42-A034-DCB46B95550A}"/>
    <cellStyle name="Итог 2" xfId="62" xr:uid="{568B4D78-05F7-4398-8134-32FBDCEFBC81}"/>
    <cellStyle name="Контрольна клітинка" xfId="63" xr:uid="{0EFBE1CF-41D7-4E83-BF46-6FD12D107502}"/>
    <cellStyle name="Контрольная ячейка" xfId="64" builtinId="23" customBuiltin="1"/>
    <cellStyle name="Контрольная ячейка 2" xfId="65" xr:uid="{F13822B0-E99E-4BB9-AA65-0E22BAE1C721}"/>
    <cellStyle name="Назва" xfId="66" xr:uid="{3E3D207E-C12A-428F-8102-A239B98E6BD9}"/>
    <cellStyle name="Название" xfId="67" builtinId="15" customBuiltin="1"/>
    <cellStyle name="Название 2" xfId="68" xr:uid="{8B3C9794-0310-4668-B0FB-1F26E5A66726}"/>
    <cellStyle name="Нейтральний" xfId="69" xr:uid="{65FDF573-C3A2-48CB-83EF-9FA15BD4D84F}"/>
    <cellStyle name="Нейтральный" xfId="70" builtinId="28" customBuiltin="1"/>
    <cellStyle name="Нейтральный 2" xfId="71" xr:uid="{B33E673D-D1AC-4750-8643-FFED09A32005}"/>
    <cellStyle name="Обычный" xfId="0" builtinId="0"/>
    <cellStyle name="Обычный 2" xfId="72" xr:uid="{9E07C9AB-DD64-4E4F-9996-9B891D02A4E1}"/>
    <cellStyle name="Обычный 3" xfId="73" xr:uid="{1207AD68-A265-43B2-8E10-1EB82EFF6398}"/>
    <cellStyle name="Обычный 4" xfId="74" xr:uid="{D0F3BE9C-5AE7-4030-A015-C9D53DD3C2AA}"/>
    <cellStyle name="Плохой 2" xfId="75" xr:uid="{021F2CF5-41A3-4A5B-872B-56DC734A05A4}"/>
    <cellStyle name="Пояснение 2" xfId="76" xr:uid="{01B6EB7A-8D65-4BCA-9FC3-83CD458588D6}"/>
    <cellStyle name="Примечание 2" xfId="77" xr:uid="{B449F7D2-B7A3-4414-BD67-5457D073E9A2}"/>
    <cellStyle name="Связанная ячейка" xfId="78" builtinId="24" customBuiltin="1"/>
    <cellStyle name="Связанная ячейка 2" xfId="79" xr:uid="{1C1EB1ED-F521-4664-ABB1-36B459405D05}"/>
    <cellStyle name="Середній" xfId="80" xr:uid="{97BE653F-74C3-439C-8F7F-A87B025F3863}"/>
    <cellStyle name="Стиль 1" xfId="81" xr:uid="{5434B3A5-5DED-48AC-96AE-10ACAD87FFD4}"/>
    <cellStyle name="Текст попередження" xfId="82" xr:uid="{60253630-0C53-41A6-89BB-E0F5B33A4AFA}"/>
    <cellStyle name="Текст предупреждения" xfId="83" builtinId="11" customBuiltin="1"/>
    <cellStyle name="Текст предупреждения 2" xfId="84" xr:uid="{B707F551-5CFA-4592-A55D-3491FCF60C43}"/>
    <cellStyle name="Хороший" xfId="85" builtinId="26" customBuiltin="1"/>
    <cellStyle name="Хороший 2" xfId="86" xr:uid="{35063AD3-91DA-4C55-A5E8-14DF4580911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C3B08-4F45-4F13-9D6B-2963A348F889}">
  <sheetPr>
    <tabColor indexed="11"/>
  </sheetPr>
  <dimension ref="A1:W67"/>
  <sheetViews>
    <sheetView tabSelected="1" view="pageBreakPreview" topLeftCell="A58" zoomScaleNormal="100" zoomScaleSheetLayoutView="100" workbookViewId="0">
      <selection activeCell="J10" sqref="J10"/>
    </sheetView>
  </sheetViews>
  <sheetFormatPr defaultRowHeight="12.75" x14ac:dyDescent="0.2"/>
  <cols>
    <col min="1" max="1" width="5.42578125" style="1" customWidth="1"/>
    <col min="2" max="2" width="14.5703125" style="1" customWidth="1"/>
    <col min="3" max="3" width="57" style="1" customWidth="1"/>
    <col min="4" max="4" width="47.42578125" style="1" customWidth="1"/>
    <col min="5" max="5" width="24.28515625" style="1" customWidth="1"/>
    <col min="6" max="6" width="18.85546875" style="1" customWidth="1"/>
    <col min="7" max="7" width="18.5703125" style="1" customWidth="1"/>
    <col min="8" max="8" width="17" style="1" customWidth="1"/>
    <col min="9" max="9" width="17.28515625" style="1" customWidth="1"/>
    <col min="10" max="10" width="17.42578125" style="1" customWidth="1"/>
    <col min="11" max="11" width="17.5703125" style="1" customWidth="1"/>
    <col min="12" max="16384" width="9.140625" style="1"/>
  </cols>
  <sheetData>
    <row r="1" spans="1:23" ht="18.75" x14ac:dyDescent="0.3">
      <c r="G1" s="21"/>
      <c r="H1" s="21" t="s">
        <v>6</v>
      </c>
      <c r="I1" s="22"/>
      <c r="J1" s="22"/>
    </row>
    <row r="2" spans="1:23" ht="37.5" customHeight="1" x14ac:dyDescent="0.3">
      <c r="G2" s="26"/>
      <c r="H2" s="60" t="s">
        <v>88</v>
      </c>
      <c r="I2" s="60"/>
      <c r="J2" s="60"/>
      <c r="K2" s="10"/>
    </row>
    <row r="3" spans="1:23" ht="15.75" x14ac:dyDescent="0.25">
      <c r="G3" s="2"/>
      <c r="H3" s="2"/>
      <c r="I3" s="3"/>
      <c r="J3" s="4"/>
      <c r="K3" s="4"/>
    </row>
    <row r="4" spans="1:23" ht="43.5" customHeight="1" x14ac:dyDescent="0.2">
      <c r="A4" s="59" t="s">
        <v>41</v>
      </c>
      <c r="B4" s="59"/>
      <c r="C4" s="59"/>
      <c r="D4" s="59"/>
      <c r="E4" s="59"/>
      <c r="F4" s="59"/>
      <c r="G4" s="59"/>
      <c r="H4" s="59"/>
      <c r="I4" s="59"/>
      <c r="J4" s="59"/>
      <c r="K4" s="11"/>
      <c r="L4" s="11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21.75" customHeight="1" x14ac:dyDescent="0.3">
      <c r="A5" s="57">
        <v>1710000000</v>
      </c>
      <c r="B5" s="57"/>
      <c r="F5" s="6"/>
      <c r="G5" s="6"/>
      <c r="H5" s="6"/>
    </row>
    <row r="6" spans="1:23" x14ac:dyDescent="0.2">
      <c r="A6" s="58" t="s">
        <v>1</v>
      </c>
      <c r="B6" s="58"/>
      <c r="F6" s="6"/>
      <c r="G6" s="6"/>
      <c r="H6" s="6"/>
    </row>
    <row r="7" spans="1:23" ht="15" customHeight="1" x14ac:dyDescent="0.2">
      <c r="J7" s="9"/>
    </row>
    <row r="8" spans="1:23" ht="21" customHeight="1" x14ac:dyDescent="0.25">
      <c r="A8" s="54" t="s">
        <v>3</v>
      </c>
      <c r="B8" s="64" t="s">
        <v>0</v>
      </c>
      <c r="C8" s="52" t="s">
        <v>7</v>
      </c>
      <c r="D8" s="52" t="s">
        <v>9</v>
      </c>
      <c r="E8" s="54" t="s">
        <v>10</v>
      </c>
      <c r="F8" s="56" t="s">
        <v>8</v>
      </c>
      <c r="G8" s="56"/>
      <c r="H8" s="56"/>
      <c r="I8" s="56"/>
      <c r="J8" s="56"/>
    </row>
    <row r="9" spans="1:23" s="13" customFormat="1" ht="81.75" customHeight="1" x14ac:dyDescent="0.2">
      <c r="A9" s="55"/>
      <c r="B9" s="65"/>
      <c r="C9" s="53"/>
      <c r="D9" s="53"/>
      <c r="E9" s="55"/>
      <c r="F9" s="35" t="s">
        <v>89</v>
      </c>
      <c r="G9" s="35" t="s">
        <v>90</v>
      </c>
      <c r="H9" s="35" t="s">
        <v>4</v>
      </c>
      <c r="I9" s="35" t="s">
        <v>5</v>
      </c>
      <c r="J9" s="35" t="s">
        <v>91</v>
      </c>
      <c r="K9" s="12"/>
    </row>
    <row r="10" spans="1:23" s="14" customFormat="1" ht="22.5" customHeight="1" x14ac:dyDescent="0.2">
      <c r="A10" s="36">
        <v>1</v>
      </c>
      <c r="B10" s="36">
        <v>2</v>
      </c>
      <c r="C10" s="36">
        <v>3</v>
      </c>
      <c r="D10" s="36">
        <v>4</v>
      </c>
      <c r="E10" s="37">
        <v>5</v>
      </c>
      <c r="F10" s="37">
        <v>6</v>
      </c>
      <c r="G10" s="37">
        <v>7</v>
      </c>
      <c r="H10" s="37">
        <v>8</v>
      </c>
      <c r="I10" s="37">
        <v>9</v>
      </c>
      <c r="J10" s="37">
        <v>10</v>
      </c>
    </row>
    <row r="11" spans="1:23" ht="38.25" customHeight="1" x14ac:dyDescent="0.2">
      <c r="A11" s="46" t="s">
        <v>12</v>
      </c>
      <c r="B11" s="38" t="s">
        <v>22</v>
      </c>
      <c r="C11" s="47" t="s">
        <v>44</v>
      </c>
      <c r="D11" s="46"/>
      <c r="E11" s="39">
        <f>E12</f>
        <v>180000000</v>
      </c>
      <c r="F11" s="39"/>
      <c r="G11" s="39"/>
      <c r="H11" s="39">
        <f>H12</f>
        <v>48000000.100000001</v>
      </c>
      <c r="I11" s="39">
        <f>I12</f>
        <v>60000000</v>
      </c>
      <c r="J11" s="39">
        <f>J12</f>
        <v>71999999.900000006</v>
      </c>
      <c r="K11" s="18"/>
    </row>
    <row r="12" spans="1:23" ht="22.5" customHeight="1" x14ac:dyDescent="0.2">
      <c r="A12" s="46"/>
      <c r="B12" s="38"/>
      <c r="C12" s="48" t="s">
        <v>18</v>
      </c>
      <c r="D12" s="42"/>
      <c r="E12" s="49">
        <f>SUM(E13:E23)</f>
        <v>180000000</v>
      </c>
      <c r="F12" s="50"/>
      <c r="G12" s="50"/>
      <c r="H12" s="49">
        <f>SUM(H13:H23)</f>
        <v>48000000.100000001</v>
      </c>
      <c r="I12" s="49">
        <f>SUM(I13:I23)</f>
        <v>60000000</v>
      </c>
      <c r="J12" s="49">
        <f>SUM(J13:J23)</f>
        <v>71999999.900000006</v>
      </c>
      <c r="K12" s="18"/>
    </row>
    <row r="13" spans="1:23" s="20" customFormat="1" ht="28.5" x14ac:dyDescent="0.2">
      <c r="A13" s="46"/>
      <c r="B13" s="38"/>
      <c r="C13" s="45" t="s">
        <v>78</v>
      </c>
      <c r="D13" s="42" t="s">
        <v>39</v>
      </c>
      <c r="E13" s="44">
        <f t="shared" ref="E13:E23" si="0">H13+I13+J13</f>
        <v>38580400</v>
      </c>
      <c r="F13" s="43"/>
      <c r="G13" s="43"/>
      <c r="H13" s="44">
        <v>15622200.1</v>
      </c>
      <c r="I13" s="44">
        <v>14104700</v>
      </c>
      <c r="J13" s="44">
        <v>8853499.9000000004</v>
      </c>
      <c r="K13" s="19"/>
    </row>
    <row r="14" spans="1:23" s="20" customFormat="1" ht="28.5" x14ac:dyDescent="0.2">
      <c r="A14" s="40"/>
      <c r="B14" s="41"/>
      <c r="C14" s="45" t="s">
        <v>79</v>
      </c>
      <c r="D14" s="42" t="s">
        <v>39</v>
      </c>
      <c r="E14" s="44">
        <f t="shared" si="0"/>
        <v>11000000</v>
      </c>
      <c r="F14" s="43"/>
      <c r="G14" s="43"/>
      <c r="H14" s="44">
        <v>3000000</v>
      </c>
      <c r="I14" s="44">
        <v>5000000</v>
      </c>
      <c r="J14" s="44">
        <v>3000000</v>
      </c>
      <c r="K14" s="19"/>
    </row>
    <row r="15" spans="1:23" s="20" customFormat="1" ht="28.5" x14ac:dyDescent="0.2">
      <c r="A15" s="40"/>
      <c r="B15" s="41"/>
      <c r="C15" s="45" t="s">
        <v>80</v>
      </c>
      <c r="D15" s="42" t="s">
        <v>39</v>
      </c>
      <c r="E15" s="44">
        <f t="shared" si="0"/>
        <v>4829000</v>
      </c>
      <c r="F15" s="43"/>
      <c r="G15" s="43"/>
      <c r="H15" s="44">
        <v>10000</v>
      </c>
      <c r="I15" s="44">
        <v>2819000</v>
      </c>
      <c r="J15" s="44">
        <v>2000000</v>
      </c>
      <c r="K15" s="19"/>
    </row>
    <row r="16" spans="1:23" s="20" customFormat="1" ht="28.5" x14ac:dyDescent="0.2">
      <c r="A16" s="40"/>
      <c r="B16" s="41"/>
      <c r="C16" s="45" t="s">
        <v>81</v>
      </c>
      <c r="D16" s="42" t="s">
        <v>39</v>
      </c>
      <c r="E16" s="44">
        <f t="shared" si="0"/>
        <v>20000000</v>
      </c>
      <c r="F16" s="43"/>
      <c r="G16" s="43"/>
      <c r="H16" s="44">
        <v>2000000</v>
      </c>
      <c r="I16" s="44">
        <v>8000000</v>
      </c>
      <c r="J16" s="44">
        <v>10000000</v>
      </c>
      <c r="K16" s="19"/>
    </row>
    <row r="17" spans="1:11" s="20" customFormat="1" ht="28.5" x14ac:dyDescent="0.2">
      <c r="A17" s="40"/>
      <c r="B17" s="41"/>
      <c r="C17" s="45" t="s">
        <v>82</v>
      </c>
      <c r="D17" s="42" t="s">
        <v>39</v>
      </c>
      <c r="E17" s="44">
        <f t="shared" si="0"/>
        <v>15837800</v>
      </c>
      <c r="F17" s="43"/>
      <c r="G17" s="43"/>
      <c r="H17" s="44">
        <v>3837800</v>
      </c>
      <c r="I17" s="44">
        <v>6000000</v>
      </c>
      <c r="J17" s="44">
        <v>6000000</v>
      </c>
      <c r="K17" s="19"/>
    </row>
    <row r="18" spans="1:11" s="20" customFormat="1" ht="42.75" x14ac:dyDescent="0.2">
      <c r="A18" s="40"/>
      <c r="B18" s="41"/>
      <c r="C18" s="45" t="s">
        <v>38</v>
      </c>
      <c r="D18" s="42" t="s">
        <v>39</v>
      </c>
      <c r="E18" s="44">
        <f t="shared" si="0"/>
        <v>16546300</v>
      </c>
      <c r="F18" s="43"/>
      <c r="G18" s="43"/>
      <c r="H18" s="44">
        <v>5500000</v>
      </c>
      <c r="I18" s="44">
        <v>4046300</v>
      </c>
      <c r="J18" s="44">
        <v>7000000</v>
      </c>
      <c r="K18" s="19"/>
    </row>
    <row r="19" spans="1:11" s="20" customFormat="1" ht="28.5" x14ac:dyDescent="0.2">
      <c r="A19" s="40"/>
      <c r="B19" s="41"/>
      <c r="C19" s="45" t="s">
        <v>83</v>
      </c>
      <c r="D19" s="42" t="s">
        <v>39</v>
      </c>
      <c r="E19" s="44">
        <f t="shared" si="0"/>
        <v>44666500</v>
      </c>
      <c r="F19" s="43"/>
      <c r="G19" s="43"/>
      <c r="H19" s="44">
        <v>14000000</v>
      </c>
      <c r="I19" s="44">
        <v>10000000</v>
      </c>
      <c r="J19" s="44">
        <v>20666500</v>
      </c>
      <c r="K19" s="19"/>
    </row>
    <row r="20" spans="1:11" s="20" customFormat="1" ht="42.75" x14ac:dyDescent="0.2">
      <c r="A20" s="40"/>
      <c r="B20" s="41"/>
      <c r="C20" s="45" t="s">
        <v>84</v>
      </c>
      <c r="D20" s="42" t="s">
        <v>39</v>
      </c>
      <c r="E20" s="44">
        <f t="shared" si="0"/>
        <v>30000</v>
      </c>
      <c r="F20" s="43"/>
      <c r="G20" s="43"/>
      <c r="H20" s="44">
        <v>10000</v>
      </c>
      <c r="I20" s="44">
        <v>10000</v>
      </c>
      <c r="J20" s="44">
        <v>10000</v>
      </c>
      <c r="K20" s="19"/>
    </row>
    <row r="21" spans="1:11" s="20" customFormat="1" ht="31.5" customHeight="1" x14ac:dyDescent="0.2">
      <c r="A21" s="40"/>
      <c r="B21" s="41"/>
      <c r="C21" s="45" t="s">
        <v>85</v>
      </c>
      <c r="D21" s="42" t="s">
        <v>39</v>
      </c>
      <c r="E21" s="44">
        <f t="shared" si="0"/>
        <v>28460000</v>
      </c>
      <c r="F21" s="43"/>
      <c r="G21" s="43"/>
      <c r="H21" s="44">
        <v>4000000</v>
      </c>
      <c r="I21" s="44">
        <v>10000000</v>
      </c>
      <c r="J21" s="44">
        <v>14460000</v>
      </c>
      <c r="K21" s="19"/>
    </row>
    <row r="22" spans="1:11" s="20" customFormat="1" ht="32.25" customHeight="1" x14ac:dyDescent="0.2">
      <c r="A22" s="40"/>
      <c r="B22" s="41"/>
      <c r="C22" s="45" t="s">
        <v>86</v>
      </c>
      <c r="D22" s="42" t="s">
        <v>39</v>
      </c>
      <c r="E22" s="44">
        <f t="shared" si="0"/>
        <v>20000</v>
      </c>
      <c r="F22" s="43"/>
      <c r="G22" s="43"/>
      <c r="H22" s="44">
        <v>10000</v>
      </c>
      <c r="I22" s="44">
        <v>10000</v>
      </c>
      <c r="J22" s="44"/>
      <c r="K22" s="19"/>
    </row>
    <row r="23" spans="1:11" s="20" customFormat="1" ht="28.5" x14ac:dyDescent="0.2">
      <c r="A23" s="40"/>
      <c r="B23" s="41"/>
      <c r="C23" s="45" t="s">
        <v>87</v>
      </c>
      <c r="D23" s="42" t="s">
        <v>39</v>
      </c>
      <c r="E23" s="44">
        <f t="shared" si="0"/>
        <v>30000</v>
      </c>
      <c r="F23" s="43"/>
      <c r="G23" s="43"/>
      <c r="H23" s="44">
        <v>10000</v>
      </c>
      <c r="I23" s="44">
        <v>10000</v>
      </c>
      <c r="J23" s="44">
        <v>10000</v>
      </c>
      <c r="K23" s="19"/>
    </row>
    <row r="24" spans="1:11" s="16" customFormat="1" ht="47.25" x14ac:dyDescent="0.2">
      <c r="A24" s="46" t="s">
        <v>16</v>
      </c>
      <c r="B24" s="38" t="s">
        <v>63</v>
      </c>
      <c r="C24" s="47" t="s">
        <v>62</v>
      </c>
      <c r="D24" s="46"/>
      <c r="E24" s="39">
        <f t="shared" ref="E24:J24" si="1">E25+E27</f>
        <v>36000000</v>
      </c>
      <c r="F24" s="39"/>
      <c r="G24" s="39"/>
      <c r="H24" s="39">
        <f t="shared" si="1"/>
        <v>10000000</v>
      </c>
      <c r="I24" s="39">
        <f t="shared" si="1"/>
        <v>12000000</v>
      </c>
      <c r="J24" s="39">
        <f t="shared" si="1"/>
        <v>14000000</v>
      </c>
      <c r="K24" s="18"/>
    </row>
    <row r="25" spans="1:11" s="16" customFormat="1" ht="16.5" x14ac:dyDescent="0.2">
      <c r="A25" s="46"/>
      <c r="B25" s="38"/>
      <c r="C25" s="48" t="s">
        <v>72</v>
      </c>
      <c r="D25" s="42"/>
      <c r="E25" s="49">
        <f t="shared" ref="E25:J25" si="2">E26</f>
        <v>15000000</v>
      </c>
      <c r="F25" s="50"/>
      <c r="G25" s="50"/>
      <c r="H25" s="49">
        <f t="shared" si="2"/>
        <v>5000000</v>
      </c>
      <c r="I25" s="49">
        <f t="shared" si="2"/>
        <v>5000000</v>
      </c>
      <c r="J25" s="49">
        <f t="shared" si="2"/>
        <v>5000000</v>
      </c>
      <c r="K25" s="18"/>
    </row>
    <row r="26" spans="1:11" s="16" customFormat="1" ht="42.75" x14ac:dyDescent="0.2">
      <c r="A26" s="46"/>
      <c r="B26" s="38"/>
      <c r="C26" s="45" t="s">
        <v>73</v>
      </c>
      <c r="D26" s="42" t="s">
        <v>75</v>
      </c>
      <c r="E26" s="44">
        <f>SUM(F26:J26)</f>
        <v>15000000</v>
      </c>
      <c r="F26" s="43"/>
      <c r="G26" s="43"/>
      <c r="H26" s="44">
        <v>5000000</v>
      </c>
      <c r="I26" s="44">
        <v>5000000</v>
      </c>
      <c r="J26" s="44">
        <v>5000000</v>
      </c>
      <c r="K26" s="18"/>
    </row>
    <row r="27" spans="1:11" s="20" customFormat="1" ht="16.5" x14ac:dyDescent="0.2">
      <c r="A27" s="40"/>
      <c r="B27" s="41"/>
      <c r="C27" s="48" t="s">
        <v>29</v>
      </c>
      <c r="D27" s="42"/>
      <c r="E27" s="49">
        <f t="shared" ref="E27:J27" si="3">E28</f>
        <v>21000000</v>
      </c>
      <c r="F27" s="50"/>
      <c r="G27" s="50"/>
      <c r="H27" s="49">
        <f t="shared" si="3"/>
        <v>5000000</v>
      </c>
      <c r="I27" s="49">
        <f t="shared" si="3"/>
        <v>7000000</v>
      </c>
      <c r="J27" s="49">
        <f t="shared" si="3"/>
        <v>9000000</v>
      </c>
      <c r="K27" s="19"/>
    </row>
    <row r="28" spans="1:11" s="20" customFormat="1" ht="185.25" x14ac:dyDescent="0.2">
      <c r="A28" s="40"/>
      <c r="B28" s="41"/>
      <c r="C28" s="45" t="s">
        <v>74</v>
      </c>
      <c r="D28" s="42" t="s">
        <v>75</v>
      </c>
      <c r="E28" s="44">
        <f>SUM(F28:J28)</f>
        <v>21000000</v>
      </c>
      <c r="F28" s="43"/>
      <c r="G28" s="43"/>
      <c r="H28" s="44">
        <v>5000000</v>
      </c>
      <c r="I28" s="44">
        <v>7000000</v>
      </c>
      <c r="J28" s="44">
        <v>9000000</v>
      </c>
      <c r="K28" s="19"/>
    </row>
    <row r="29" spans="1:11" s="16" customFormat="1" ht="31.5" x14ac:dyDescent="0.2">
      <c r="A29" s="46" t="s">
        <v>17</v>
      </c>
      <c r="B29" s="38" t="s">
        <v>21</v>
      </c>
      <c r="C29" s="47" t="s">
        <v>14</v>
      </c>
      <c r="D29" s="46"/>
      <c r="E29" s="39">
        <f>E30</f>
        <v>4000000</v>
      </c>
      <c r="F29" s="39"/>
      <c r="G29" s="39"/>
      <c r="H29" s="39"/>
      <c r="I29" s="39"/>
      <c r="J29" s="39">
        <f>J30</f>
        <v>4000000</v>
      </c>
      <c r="K29" s="18"/>
    </row>
    <row r="30" spans="1:11" s="16" customFormat="1" ht="19.5" customHeight="1" x14ac:dyDescent="0.2">
      <c r="A30" s="46"/>
      <c r="B30" s="38"/>
      <c r="C30" s="48" t="s">
        <v>19</v>
      </c>
      <c r="D30" s="42"/>
      <c r="E30" s="49">
        <f>E31</f>
        <v>4000000</v>
      </c>
      <c r="F30" s="50"/>
      <c r="G30" s="50"/>
      <c r="H30" s="49"/>
      <c r="I30" s="49"/>
      <c r="J30" s="49">
        <f>J31</f>
        <v>4000000</v>
      </c>
      <c r="K30" s="18"/>
    </row>
    <row r="31" spans="1:11" s="16" customFormat="1" ht="30.75" customHeight="1" x14ac:dyDescent="0.2">
      <c r="A31" s="46"/>
      <c r="B31" s="38"/>
      <c r="C31" s="45" t="s">
        <v>33</v>
      </c>
      <c r="D31" s="42" t="s">
        <v>35</v>
      </c>
      <c r="E31" s="44">
        <f>SUM(F31:J31)</f>
        <v>4000000</v>
      </c>
      <c r="F31" s="43"/>
      <c r="G31" s="43"/>
      <c r="H31" s="44"/>
      <c r="I31" s="44"/>
      <c r="J31" s="44">
        <v>4000000</v>
      </c>
      <c r="K31" s="18"/>
    </row>
    <row r="32" spans="1:11" s="16" customFormat="1" ht="34.5" customHeight="1" x14ac:dyDescent="0.2">
      <c r="A32" s="46" t="s">
        <v>23</v>
      </c>
      <c r="B32" s="38" t="s">
        <v>20</v>
      </c>
      <c r="C32" s="47" t="s">
        <v>15</v>
      </c>
      <c r="D32" s="46"/>
      <c r="E32" s="39">
        <f>E33</f>
        <v>3000000</v>
      </c>
      <c r="F32" s="39"/>
      <c r="G32" s="39"/>
      <c r="H32" s="39">
        <f t="shared" ref="H32:J33" si="4">H33</f>
        <v>1000000</v>
      </c>
      <c r="I32" s="39">
        <f t="shared" si="4"/>
        <v>1000000</v>
      </c>
      <c r="J32" s="39">
        <f t="shared" si="4"/>
        <v>1000000</v>
      </c>
      <c r="K32" s="18"/>
    </row>
    <row r="33" spans="1:11" s="16" customFormat="1" ht="18" customHeight="1" x14ac:dyDescent="0.2">
      <c r="A33" s="46"/>
      <c r="B33" s="38"/>
      <c r="C33" s="48" t="s">
        <v>40</v>
      </c>
      <c r="D33" s="42"/>
      <c r="E33" s="49">
        <f>E34</f>
        <v>3000000</v>
      </c>
      <c r="F33" s="50"/>
      <c r="G33" s="50"/>
      <c r="H33" s="49">
        <f>H34</f>
        <v>1000000</v>
      </c>
      <c r="I33" s="49">
        <f t="shared" si="4"/>
        <v>1000000</v>
      </c>
      <c r="J33" s="49">
        <f t="shared" si="4"/>
        <v>1000000</v>
      </c>
      <c r="K33" s="18"/>
    </row>
    <row r="34" spans="1:11" s="16" customFormat="1" ht="44.25" customHeight="1" x14ac:dyDescent="0.2">
      <c r="A34" s="46"/>
      <c r="B34" s="38"/>
      <c r="C34" s="45" t="s">
        <v>77</v>
      </c>
      <c r="D34" s="42" t="s">
        <v>34</v>
      </c>
      <c r="E34" s="44">
        <f>SUM(F34:J34)</f>
        <v>3000000</v>
      </c>
      <c r="F34" s="43"/>
      <c r="G34" s="43"/>
      <c r="H34" s="44">
        <v>1000000</v>
      </c>
      <c r="I34" s="44">
        <v>1000000</v>
      </c>
      <c r="J34" s="44">
        <v>1000000</v>
      </c>
      <c r="K34" s="18"/>
    </row>
    <row r="35" spans="1:11" s="16" customFormat="1" ht="60.75" customHeight="1" x14ac:dyDescent="0.2">
      <c r="A35" s="46" t="s">
        <v>68</v>
      </c>
      <c r="B35" s="38" t="s">
        <v>24</v>
      </c>
      <c r="C35" s="47" t="s">
        <v>25</v>
      </c>
      <c r="D35" s="46"/>
      <c r="E35" s="39">
        <v>3000000</v>
      </c>
      <c r="F35" s="39"/>
      <c r="G35" s="39"/>
      <c r="H35" s="39">
        <f>H36</f>
        <v>1000000</v>
      </c>
      <c r="I35" s="39">
        <f>I36</f>
        <v>1000000</v>
      </c>
      <c r="J35" s="39">
        <f>J36</f>
        <v>1000000</v>
      </c>
      <c r="K35" s="18"/>
    </row>
    <row r="36" spans="1:11" s="16" customFormat="1" ht="24.75" customHeight="1" x14ac:dyDescent="0.2">
      <c r="A36" s="46"/>
      <c r="B36" s="38"/>
      <c r="C36" s="48" t="s">
        <v>26</v>
      </c>
      <c r="D36" s="42"/>
      <c r="E36" s="49">
        <f>H36+I36+J36</f>
        <v>3000000</v>
      </c>
      <c r="F36" s="50"/>
      <c r="G36" s="50"/>
      <c r="H36" s="49">
        <v>1000000</v>
      </c>
      <c r="I36" s="49">
        <v>1000000</v>
      </c>
      <c r="J36" s="49">
        <v>1000000</v>
      </c>
      <c r="K36" s="18"/>
    </row>
    <row r="37" spans="1:11" s="16" customFormat="1" ht="58.5" customHeight="1" x14ac:dyDescent="0.2">
      <c r="A37" s="46"/>
      <c r="B37" s="38"/>
      <c r="C37" s="45" t="s">
        <v>36</v>
      </c>
      <c r="D37" s="42" t="s">
        <v>34</v>
      </c>
      <c r="E37" s="44">
        <f>H37+I37+J37</f>
        <v>3000000</v>
      </c>
      <c r="F37" s="43"/>
      <c r="G37" s="43"/>
      <c r="H37" s="44">
        <v>1000000</v>
      </c>
      <c r="I37" s="44">
        <v>1000000</v>
      </c>
      <c r="J37" s="44">
        <v>1000000</v>
      </c>
      <c r="K37" s="18"/>
    </row>
    <row r="38" spans="1:11" s="15" customFormat="1" ht="35.25" customHeight="1" x14ac:dyDescent="0.2">
      <c r="A38" s="46">
        <v>6</v>
      </c>
      <c r="B38" s="38" t="s">
        <v>27</v>
      </c>
      <c r="C38" s="47" t="s">
        <v>13</v>
      </c>
      <c r="D38" s="46"/>
      <c r="E38" s="39">
        <f t="shared" ref="E38:J38" si="5">E39+E41+E43+E45+E47+E49+E51+E53</f>
        <v>363000000</v>
      </c>
      <c r="F38" s="39"/>
      <c r="G38" s="39"/>
      <c r="H38" s="39">
        <f t="shared" si="5"/>
        <v>85000000</v>
      </c>
      <c r="I38" s="39">
        <f t="shared" si="5"/>
        <v>125000000</v>
      </c>
      <c r="J38" s="39">
        <f t="shared" si="5"/>
        <v>153000000</v>
      </c>
      <c r="K38" s="18"/>
    </row>
    <row r="39" spans="1:11" s="15" customFormat="1" ht="16.5" x14ac:dyDescent="0.2">
      <c r="A39" s="46"/>
      <c r="B39" s="38"/>
      <c r="C39" s="48" t="s">
        <v>28</v>
      </c>
      <c r="D39" s="42"/>
      <c r="E39" s="49">
        <f>H39+I39+J39</f>
        <v>21000000</v>
      </c>
      <c r="F39" s="50"/>
      <c r="G39" s="50"/>
      <c r="H39" s="49"/>
      <c r="I39" s="49">
        <v>9000000</v>
      </c>
      <c r="J39" s="49">
        <v>12000000</v>
      </c>
      <c r="K39" s="18"/>
    </row>
    <row r="40" spans="1:11" s="15" customFormat="1" ht="71.25" x14ac:dyDescent="0.2">
      <c r="A40" s="46"/>
      <c r="B40" s="38"/>
      <c r="C40" s="45" t="s">
        <v>45</v>
      </c>
      <c r="D40" s="42" t="s">
        <v>46</v>
      </c>
      <c r="E40" s="44">
        <f t="shared" ref="E40:E54" si="6">H40+I40+J40</f>
        <v>21000000</v>
      </c>
      <c r="F40" s="43"/>
      <c r="G40" s="43"/>
      <c r="H40" s="44"/>
      <c r="I40" s="44">
        <v>9000000</v>
      </c>
      <c r="J40" s="44">
        <v>12000000</v>
      </c>
      <c r="K40" s="18"/>
    </row>
    <row r="41" spans="1:11" s="15" customFormat="1" ht="16.5" x14ac:dyDescent="0.2">
      <c r="A41" s="46"/>
      <c r="B41" s="38"/>
      <c r="C41" s="48" t="s">
        <v>47</v>
      </c>
      <c r="D41" s="42"/>
      <c r="E41" s="49">
        <f t="shared" si="6"/>
        <v>18000000</v>
      </c>
      <c r="F41" s="50"/>
      <c r="G41" s="50"/>
      <c r="H41" s="49"/>
      <c r="I41" s="49">
        <v>8000000</v>
      </c>
      <c r="J41" s="49">
        <v>10000000</v>
      </c>
      <c r="K41" s="18"/>
    </row>
    <row r="42" spans="1:11" s="15" customFormat="1" ht="87" customHeight="1" x14ac:dyDescent="0.2">
      <c r="A42" s="46"/>
      <c r="B42" s="38"/>
      <c r="C42" s="45" t="s">
        <v>48</v>
      </c>
      <c r="D42" s="42" t="s">
        <v>49</v>
      </c>
      <c r="E42" s="44">
        <f t="shared" si="6"/>
        <v>18000000</v>
      </c>
      <c r="F42" s="43"/>
      <c r="G42" s="43"/>
      <c r="H42" s="44"/>
      <c r="I42" s="44">
        <v>8000000</v>
      </c>
      <c r="J42" s="44">
        <v>10000000</v>
      </c>
      <c r="K42" s="18"/>
    </row>
    <row r="43" spans="1:11" s="15" customFormat="1" ht="16.5" x14ac:dyDescent="0.2">
      <c r="A43" s="46"/>
      <c r="B43" s="38"/>
      <c r="C43" s="48" t="s">
        <v>26</v>
      </c>
      <c r="D43" s="42"/>
      <c r="E43" s="49">
        <f t="shared" si="6"/>
        <v>25000000</v>
      </c>
      <c r="F43" s="50"/>
      <c r="G43" s="50"/>
      <c r="H43" s="49"/>
      <c r="I43" s="49">
        <v>10000000</v>
      </c>
      <c r="J43" s="49">
        <v>15000000</v>
      </c>
      <c r="K43" s="18"/>
    </row>
    <row r="44" spans="1:11" s="15" customFormat="1" ht="99.75" x14ac:dyDescent="0.2">
      <c r="A44" s="46"/>
      <c r="B44" s="38"/>
      <c r="C44" s="45" t="s">
        <v>50</v>
      </c>
      <c r="D44" s="42" t="s">
        <v>51</v>
      </c>
      <c r="E44" s="44">
        <f t="shared" si="6"/>
        <v>25000000</v>
      </c>
      <c r="F44" s="43"/>
      <c r="G44" s="43"/>
      <c r="H44" s="44"/>
      <c r="I44" s="44">
        <v>10000000</v>
      </c>
      <c r="J44" s="44">
        <v>15000000</v>
      </c>
      <c r="K44" s="18"/>
    </row>
    <row r="45" spans="1:11" s="15" customFormat="1" ht="22.5" customHeight="1" x14ac:dyDescent="0.2">
      <c r="A45" s="46"/>
      <c r="B45" s="38"/>
      <c r="C45" s="48" t="s">
        <v>52</v>
      </c>
      <c r="D45" s="42"/>
      <c r="E45" s="49">
        <f t="shared" si="6"/>
        <v>19000000</v>
      </c>
      <c r="F45" s="50"/>
      <c r="G45" s="50"/>
      <c r="H45" s="49">
        <v>15000000</v>
      </c>
      <c r="I45" s="49">
        <v>2000000</v>
      </c>
      <c r="J45" s="49">
        <v>2000000</v>
      </c>
      <c r="K45" s="18"/>
    </row>
    <row r="46" spans="1:11" s="15" customFormat="1" ht="87.75" customHeight="1" x14ac:dyDescent="0.2">
      <c r="A46" s="46"/>
      <c r="B46" s="38"/>
      <c r="C46" s="45" t="s">
        <v>53</v>
      </c>
      <c r="D46" s="42" t="s">
        <v>54</v>
      </c>
      <c r="E46" s="44">
        <f t="shared" si="6"/>
        <v>19000000</v>
      </c>
      <c r="F46" s="43"/>
      <c r="G46" s="43"/>
      <c r="H46" s="44">
        <v>15000000</v>
      </c>
      <c r="I46" s="44">
        <v>2000000</v>
      </c>
      <c r="J46" s="44">
        <v>2000000</v>
      </c>
      <c r="K46" s="18"/>
    </row>
    <row r="47" spans="1:11" s="15" customFormat="1" ht="16.5" x14ac:dyDescent="0.2">
      <c r="A47" s="46"/>
      <c r="B47" s="51"/>
      <c r="C47" s="48" t="s">
        <v>19</v>
      </c>
      <c r="D47" s="42"/>
      <c r="E47" s="49">
        <f t="shared" si="6"/>
        <v>91000000</v>
      </c>
      <c r="F47" s="50"/>
      <c r="G47" s="50"/>
      <c r="H47" s="49">
        <v>30000000</v>
      </c>
      <c r="I47" s="49">
        <v>31000000</v>
      </c>
      <c r="J47" s="49">
        <v>30000000</v>
      </c>
      <c r="K47" s="18"/>
    </row>
    <row r="48" spans="1:11" s="15" customFormat="1" ht="85.5" x14ac:dyDescent="0.2">
      <c r="A48" s="46"/>
      <c r="B48" s="51"/>
      <c r="C48" s="45" t="s">
        <v>60</v>
      </c>
      <c r="D48" s="42" t="s">
        <v>55</v>
      </c>
      <c r="E48" s="44">
        <f t="shared" si="6"/>
        <v>91000000</v>
      </c>
      <c r="F48" s="43"/>
      <c r="G48" s="43"/>
      <c r="H48" s="44">
        <v>30000000</v>
      </c>
      <c r="I48" s="44">
        <v>31000000</v>
      </c>
      <c r="J48" s="44">
        <v>30000000</v>
      </c>
      <c r="K48" s="18"/>
    </row>
    <row r="49" spans="1:11" s="15" customFormat="1" ht="16.5" x14ac:dyDescent="0.2">
      <c r="A49" s="46"/>
      <c r="B49" s="51"/>
      <c r="C49" s="48" t="s">
        <v>40</v>
      </c>
      <c r="D49" s="42"/>
      <c r="E49" s="49">
        <f t="shared" si="6"/>
        <v>6000000</v>
      </c>
      <c r="F49" s="50"/>
      <c r="G49" s="50"/>
      <c r="H49" s="49">
        <v>2000000</v>
      </c>
      <c r="I49" s="49">
        <v>2000000</v>
      </c>
      <c r="J49" s="49">
        <v>2000000</v>
      </c>
      <c r="K49" s="18"/>
    </row>
    <row r="50" spans="1:11" s="15" customFormat="1" ht="57" x14ac:dyDescent="0.2">
      <c r="A50" s="46"/>
      <c r="B50" s="51"/>
      <c r="C50" s="45" t="s">
        <v>56</v>
      </c>
      <c r="D50" s="42" t="s">
        <v>57</v>
      </c>
      <c r="E50" s="44">
        <f t="shared" si="6"/>
        <v>6000000</v>
      </c>
      <c r="F50" s="43"/>
      <c r="G50" s="43"/>
      <c r="H50" s="44">
        <v>2000000</v>
      </c>
      <c r="I50" s="44">
        <v>2000000</v>
      </c>
      <c r="J50" s="44">
        <v>2000000</v>
      </c>
      <c r="K50" s="18"/>
    </row>
    <row r="51" spans="1:11" s="15" customFormat="1" ht="16.5" x14ac:dyDescent="0.2">
      <c r="A51" s="46"/>
      <c r="B51" s="51"/>
      <c r="C51" s="48" t="s">
        <v>29</v>
      </c>
      <c r="D51" s="42"/>
      <c r="E51" s="49">
        <f t="shared" si="6"/>
        <v>145000000</v>
      </c>
      <c r="F51" s="50"/>
      <c r="G51" s="50"/>
      <c r="H51" s="49">
        <v>33000000</v>
      </c>
      <c r="I51" s="49">
        <v>45000000</v>
      </c>
      <c r="J51" s="49">
        <v>67000000</v>
      </c>
      <c r="K51" s="18"/>
    </row>
    <row r="52" spans="1:11" s="15" customFormat="1" ht="313.5" x14ac:dyDescent="0.2">
      <c r="A52" s="46"/>
      <c r="B52" s="51"/>
      <c r="C52" s="45" t="s">
        <v>58</v>
      </c>
      <c r="D52" s="42" t="s">
        <v>37</v>
      </c>
      <c r="E52" s="44">
        <f t="shared" si="6"/>
        <v>145000000</v>
      </c>
      <c r="F52" s="43"/>
      <c r="G52" s="43"/>
      <c r="H52" s="44">
        <v>33000000</v>
      </c>
      <c r="I52" s="44">
        <v>45000000</v>
      </c>
      <c r="J52" s="44">
        <v>67000000</v>
      </c>
      <c r="K52" s="18"/>
    </row>
    <row r="53" spans="1:11" s="15" customFormat="1" ht="16.5" x14ac:dyDescent="0.2">
      <c r="A53" s="46"/>
      <c r="B53" s="51"/>
      <c r="C53" s="48" t="s">
        <v>18</v>
      </c>
      <c r="D53" s="42"/>
      <c r="E53" s="49">
        <f t="shared" si="6"/>
        <v>38000000</v>
      </c>
      <c r="F53" s="50"/>
      <c r="G53" s="50"/>
      <c r="H53" s="49">
        <v>5000000</v>
      </c>
      <c r="I53" s="49">
        <v>18000000</v>
      </c>
      <c r="J53" s="49">
        <v>15000000</v>
      </c>
      <c r="K53" s="18"/>
    </row>
    <row r="54" spans="1:11" s="15" customFormat="1" ht="171" x14ac:dyDescent="0.2">
      <c r="A54" s="46"/>
      <c r="B54" s="51"/>
      <c r="C54" s="45" t="s">
        <v>59</v>
      </c>
      <c r="D54" s="42" t="s">
        <v>34</v>
      </c>
      <c r="E54" s="44">
        <f t="shared" si="6"/>
        <v>38000000</v>
      </c>
      <c r="F54" s="43"/>
      <c r="G54" s="43"/>
      <c r="H54" s="44">
        <v>5000000</v>
      </c>
      <c r="I54" s="44">
        <v>18000000</v>
      </c>
      <c r="J54" s="44">
        <v>15000000</v>
      </c>
      <c r="K54" s="18"/>
    </row>
    <row r="55" spans="1:11" s="15" customFormat="1" ht="54.75" customHeight="1" x14ac:dyDescent="0.2">
      <c r="A55" s="46">
        <v>7</v>
      </c>
      <c r="B55" s="38" t="s">
        <v>30</v>
      </c>
      <c r="C55" s="47" t="s">
        <v>31</v>
      </c>
      <c r="D55" s="46"/>
      <c r="E55" s="39">
        <f>E56</f>
        <v>3000000</v>
      </c>
      <c r="F55" s="39"/>
      <c r="G55" s="39"/>
      <c r="H55" s="39">
        <f t="shared" ref="H55:J56" si="7">H56</f>
        <v>1000000</v>
      </c>
      <c r="I55" s="39">
        <f t="shared" si="7"/>
        <v>1000000</v>
      </c>
      <c r="J55" s="39">
        <f t="shared" si="7"/>
        <v>1000000</v>
      </c>
      <c r="K55" s="18"/>
    </row>
    <row r="56" spans="1:11" s="15" customFormat="1" ht="16.5" x14ac:dyDescent="0.2">
      <c r="A56" s="46"/>
      <c r="B56" s="38"/>
      <c r="C56" s="48" t="s">
        <v>61</v>
      </c>
      <c r="D56" s="42"/>
      <c r="E56" s="49">
        <f>E57</f>
        <v>3000000</v>
      </c>
      <c r="F56" s="50"/>
      <c r="G56" s="50"/>
      <c r="H56" s="49">
        <f t="shared" si="7"/>
        <v>1000000</v>
      </c>
      <c r="I56" s="49">
        <f t="shared" si="7"/>
        <v>1000000</v>
      </c>
      <c r="J56" s="49">
        <f t="shared" si="7"/>
        <v>1000000</v>
      </c>
      <c r="K56" s="18"/>
    </row>
    <row r="57" spans="1:11" s="15" customFormat="1" ht="36.75" customHeight="1" x14ac:dyDescent="0.2">
      <c r="A57" s="46"/>
      <c r="B57" s="38"/>
      <c r="C57" s="45" t="s">
        <v>32</v>
      </c>
      <c r="D57" s="42" t="s">
        <v>34</v>
      </c>
      <c r="E57" s="44">
        <f>H57+I57+J57</f>
        <v>3000000</v>
      </c>
      <c r="F57" s="43"/>
      <c r="G57" s="43"/>
      <c r="H57" s="44">
        <v>1000000</v>
      </c>
      <c r="I57" s="44">
        <v>1000000</v>
      </c>
      <c r="J57" s="44">
        <v>1000000</v>
      </c>
      <c r="K57" s="18"/>
    </row>
    <row r="58" spans="1:11" s="30" customFormat="1" ht="34.5" customHeight="1" x14ac:dyDescent="0.2">
      <c r="A58" s="46">
        <v>8</v>
      </c>
      <c r="B58" s="38" t="s">
        <v>65</v>
      </c>
      <c r="C58" s="47" t="s">
        <v>64</v>
      </c>
      <c r="D58" s="46"/>
      <c r="E58" s="39">
        <f>E59</f>
        <v>4000000</v>
      </c>
      <c r="F58" s="39"/>
      <c r="G58" s="39"/>
      <c r="H58" s="39">
        <f>H59</f>
        <v>4000000</v>
      </c>
      <c r="I58" s="39"/>
      <c r="J58" s="39"/>
      <c r="K58" s="29"/>
    </row>
    <row r="59" spans="1:11" s="30" customFormat="1" ht="16.5" x14ac:dyDescent="0.2">
      <c r="A59" s="46"/>
      <c r="B59" s="38"/>
      <c r="C59" s="48" t="s">
        <v>28</v>
      </c>
      <c r="D59" s="42"/>
      <c r="E59" s="49">
        <f>E60</f>
        <v>4000000</v>
      </c>
      <c r="F59" s="50"/>
      <c r="G59" s="50"/>
      <c r="H59" s="49">
        <f>H60</f>
        <v>4000000</v>
      </c>
      <c r="I59" s="49"/>
      <c r="J59" s="49"/>
      <c r="K59" s="29"/>
    </row>
    <row r="60" spans="1:11" s="30" customFormat="1" ht="79.5" customHeight="1" x14ac:dyDescent="0.2">
      <c r="A60" s="46"/>
      <c r="B60" s="38"/>
      <c r="C60" s="45" t="s">
        <v>69</v>
      </c>
      <c r="D60" s="42" t="s">
        <v>70</v>
      </c>
      <c r="E60" s="44">
        <f>H60+I60+J60</f>
        <v>4000000</v>
      </c>
      <c r="F60" s="43"/>
      <c r="G60" s="43"/>
      <c r="H60" s="44">
        <v>4000000</v>
      </c>
      <c r="I60" s="44"/>
      <c r="J60" s="44"/>
      <c r="K60" s="29"/>
    </row>
    <row r="61" spans="1:11" s="30" customFormat="1" ht="34.5" customHeight="1" x14ac:dyDescent="0.2">
      <c r="A61" s="46">
        <v>9</v>
      </c>
      <c r="B61" s="38" t="s">
        <v>67</v>
      </c>
      <c r="C61" s="47" t="s">
        <v>66</v>
      </c>
      <c r="D61" s="46"/>
      <c r="E61" s="39">
        <f>E62</f>
        <v>4000000</v>
      </c>
      <c r="F61" s="39"/>
      <c r="G61" s="39"/>
      <c r="H61" s="39"/>
      <c r="I61" s="39"/>
      <c r="J61" s="39">
        <f>J62</f>
        <v>4000000</v>
      </c>
      <c r="K61" s="29"/>
    </row>
    <row r="62" spans="1:11" s="30" customFormat="1" ht="16.5" x14ac:dyDescent="0.2">
      <c r="A62" s="46"/>
      <c r="B62" s="38"/>
      <c r="C62" s="48" t="s">
        <v>19</v>
      </c>
      <c r="D62" s="42"/>
      <c r="E62" s="49">
        <f>E63</f>
        <v>4000000</v>
      </c>
      <c r="F62" s="50"/>
      <c r="G62" s="50"/>
      <c r="H62" s="49"/>
      <c r="I62" s="49"/>
      <c r="J62" s="49">
        <f>J63</f>
        <v>4000000</v>
      </c>
      <c r="K62" s="29"/>
    </row>
    <row r="63" spans="1:11" s="28" customFormat="1" ht="42.75" x14ac:dyDescent="0.2">
      <c r="A63" s="46"/>
      <c r="B63" s="38"/>
      <c r="C63" s="45" t="s">
        <v>76</v>
      </c>
      <c r="D63" s="42" t="s">
        <v>71</v>
      </c>
      <c r="E63" s="44">
        <f>H63+I63+J63</f>
        <v>4000000</v>
      </c>
      <c r="F63" s="43"/>
      <c r="G63" s="43"/>
      <c r="H63" s="44"/>
      <c r="I63" s="44"/>
      <c r="J63" s="44">
        <v>4000000</v>
      </c>
      <c r="K63" s="27"/>
    </row>
    <row r="64" spans="1:11" s="34" customFormat="1" ht="36.75" customHeight="1" x14ac:dyDescent="0.2">
      <c r="A64" s="31" t="s">
        <v>2</v>
      </c>
      <c r="B64" s="32" t="s">
        <v>11</v>
      </c>
      <c r="C64" s="31" t="s">
        <v>2</v>
      </c>
      <c r="D64" s="31" t="s">
        <v>2</v>
      </c>
      <c r="E64" s="33">
        <f t="shared" ref="E64:J64" si="8">E55+E38+E35+E32+E29+E11+E58+E61+E24</f>
        <v>600000000</v>
      </c>
      <c r="F64" s="33">
        <f t="shared" si="8"/>
        <v>0</v>
      </c>
      <c r="G64" s="33">
        <f t="shared" si="8"/>
        <v>0</v>
      </c>
      <c r="H64" s="33">
        <f t="shared" si="8"/>
        <v>150000000.09999999</v>
      </c>
      <c r="I64" s="33">
        <f t="shared" si="8"/>
        <v>200000000</v>
      </c>
      <c r="J64" s="33">
        <f t="shared" si="8"/>
        <v>249999999.90000001</v>
      </c>
      <c r="K64" s="29"/>
    </row>
    <row r="65" spans="1:11" s="7" customFormat="1" ht="45.75" customHeight="1" x14ac:dyDescent="0.3">
      <c r="A65" s="17"/>
      <c r="B65" s="17"/>
      <c r="C65" s="17"/>
      <c r="D65" s="17"/>
      <c r="E65" s="62"/>
      <c r="F65" s="62"/>
      <c r="G65" s="8"/>
      <c r="H65" s="8"/>
      <c r="I65" s="63"/>
      <c r="J65" s="63"/>
      <c r="K65" s="18"/>
    </row>
    <row r="66" spans="1:11" ht="18.75" x14ac:dyDescent="0.3">
      <c r="C66" s="8"/>
      <c r="D66" s="8"/>
      <c r="E66" s="8"/>
      <c r="F66" s="8"/>
      <c r="G66" s="8"/>
    </row>
    <row r="67" spans="1:11" ht="18.75" x14ac:dyDescent="0.3">
      <c r="B67" s="61" t="s">
        <v>43</v>
      </c>
      <c r="C67" s="61"/>
      <c r="D67" s="8"/>
      <c r="E67" s="8"/>
      <c r="F67" s="23"/>
      <c r="G67" s="24"/>
      <c r="H67" s="25" t="s">
        <v>42</v>
      </c>
      <c r="I67" s="24"/>
    </row>
  </sheetData>
  <mergeCells count="13">
    <mergeCell ref="H2:J2"/>
    <mergeCell ref="B67:C67"/>
    <mergeCell ref="E65:F65"/>
    <mergeCell ref="I65:J65"/>
    <mergeCell ref="A8:A9"/>
    <mergeCell ref="B8:B9"/>
    <mergeCell ref="C8:C9"/>
    <mergeCell ref="D8:D9"/>
    <mergeCell ref="E8:E9"/>
    <mergeCell ref="F8:J8"/>
    <mergeCell ref="A5:B5"/>
    <mergeCell ref="A6:B6"/>
    <mergeCell ref="A4:J4"/>
  </mergeCells>
  <pageMargins left="0.35433070866141736" right="0.15748031496062992" top="0.59055118110236227" bottom="0.43307086614173229" header="0.43307086614173229" footer="0.19685039370078741"/>
  <pageSetup paperSize="9" scale="60" orientation="landscape" r:id="rId1"/>
  <headerFooter alignWithMargins="0"/>
  <rowBreaks count="3" manualBreakCount="3">
    <brk id="26" max="9" man="1"/>
    <brk id="42" max="9" man="1"/>
    <brk id="5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дод 9 інвестиц</vt:lpstr>
      <vt:lpstr>'дод 9 інвестиц'!Заголовки_для_печати</vt:lpstr>
      <vt:lpstr>'дод 9 інвестиц'!Область_печати</vt:lpstr>
    </vt:vector>
  </TitlesOfParts>
  <Company>UBF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UBF3</dc:creator>
  <cp:lastModifiedBy>Олег Наумчук</cp:lastModifiedBy>
  <cp:lastPrinted>2026-08-13T08:53:18Z</cp:lastPrinted>
  <dcterms:created xsi:type="dcterms:W3CDTF">2002-01-14T16:07:24Z</dcterms:created>
  <dcterms:modified xsi:type="dcterms:W3CDTF">2026-08-20T12:58:08Z</dcterms:modified>
</cp:coreProperties>
</file>