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7gfuflsrv\NPiddubna\Додатки до розпорядження Прогноз 2026-2028\"/>
    </mc:Choice>
  </mc:AlternateContent>
  <xr:revisionPtr revIDLastSave="0" documentId="13_ncr:1_{570AD64C-E3C1-4314-A0E4-418A4C968463}" xr6:coauthVersionLast="47" xr6:coauthVersionMax="47" xr10:uidLastSave="{00000000-0000-0000-0000-000000000000}"/>
  <bookViews>
    <workbookView xWindow="-120" yWindow="-120" windowWidth="29040" windowHeight="15840" xr2:uid="{00000000-000D-0000-FFFF-FFFF00000000}"/>
  </bookViews>
  <sheets>
    <sheet name="Додаток_11" sheetId="4" r:id="rId1"/>
  </sheets>
  <definedNames>
    <definedName name="_xlnm.Print_Titles" localSheetId="0">Додаток_11!$9:$9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2" i="4" l="1"/>
  <c r="G502" i="4"/>
  <c r="F502" i="4"/>
  <c r="E502" i="4"/>
  <c r="D502" i="4"/>
  <c r="D501" i="4"/>
  <c r="H500" i="4"/>
  <c r="G500" i="4"/>
  <c r="F500" i="4"/>
  <c r="E500" i="4"/>
  <c r="D500" i="4"/>
  <c r="H498" i="4"/>
  <c r="G498" i="4"/>
  <c r="F498" i="4"/>
  <c r="E498" i="4"/>
  <c r="D498" i="4"/>
  <c r="H433" i="4"/>
  <c r="G433" i="4"/>
  <c r="F433" i="4"/>
  <c r="E433" i="4"/>
  <c r="D433" i="4"/>
  <c r="H428" i="4"/>
  <c r="G428" i="4"/>
  <c r="F428" i="4"/>
  <c r="E428" i="4"/>
  <c r="D428" i="4"/>
  <c r="H426" i="4"/>
  <c r="G426" i="4"/>
  <c r="F426" i="4"/>
  <c r="E426" i="4"/>
  <c r="D426" i="4"/>
  <c r="H424" i="4"/>
  <c r="G424" i="4"/>
  <c r="F424" i="4"/>
  <c r="E424" i="4"/>
  <c r="D424" i="4"/>
  <c r="H422" i="4"/>
  <c r="G422" i="4"/>
  <c r="F422" i="4"/>
  <c r="E422" i="4"/>
  <c r="D422" i="4"/>
  <c r="H420" i="4"/>
  <c r="G420" i="4"/>
  <c r="F420" i="4"/>
  <c r="E420" i="4"/>
  <c r="D420" i="4"/>
  <c r="H418" i="4"/>
  <c r="G418" i="4"/>
  <c r="F418" i="4"/>
  <c r="E418" i="4"/>
  <c r="D418" i="4"/>
  <c r="H416" i="4"/>
  <c r="G416" i="4"/>
  <c r="F416" i="4"/>
  <c r="E416" i="4"/>
  <c r="D416" i="4"/>
  <c r="H414" i="4"/>
  <c r="G414" i="4"/>
  <c r="F414" i="4"/>
  <c r="E414" i="4"/>
  <c r="D414" i="4"/>
  <c r="H412" i="4"/>
  <c r="G412" i="4"/>
  <c r="F412" i="4"/>
  <c r="E412" i="4"/>
  <c r="D412" i="4"/>
  <c r="H410" i="4"/>
  <c r="G410" i="4"/>
  <c r="F410" i="4"/>
  <c r="E410" i="4"/>
  <c r="D410" i="4"/>
  <c r="H408" i="4"/>
  <c r="G408" i="4"/>
  <c r="F408" i="4"/>
  <c r="E408" i="4"/>
  <c r="D408" i="4"/>
  <c r="H406" i="4"/>
  <c r="G406" i="4"/>
  <c r="F406" i="4"/>
  <c r="E406" i="4"/>
  <c r="D406" i="4"/>
  <c r="H404" i="4"/>
  <c r="G404" i="4"/>
  <c r="F404" i="4"/>
  <c r="E404" i="4"/>
  <c r="D404" i="4"/>
  <c r="H402" i="4"/>
  <c r="G402" i="4"/>
  <c r="F402" i="4"/>
  <c r="E402" i="4"/>
  <c r="D402" i="4"/>
  <c r="D401" i="4"/>
  <c r="H400" i="4"/>
  <c r="G400" i="4"/>
  <c r="F400" i="4"/>
  <c r="E400" i="4"/>
  <c r="D400" i="4"/>
  <c r="H398" i="4"/>
  <c r="G398" i="4"/>
  <c r="F398" i="4"/>
  <c r="E398" i="4"/>
  <c r="D398" i="4"/>
  <c r="D397" i="4"/>
  <c r="D396" i="4" s="1"/>
  <c r="H396" i="4"/>
  <c r="G396" i="4"/>
  <c r="F396" i="4"/>
  <c r="E396" i="4"/>
  <c r="H391" i="4"/>
  <c r="G391" i="4"/>
  <c r="F391" i="4"/>
  <c r="E391" i="4"/>
  <c r="D391" i="4"/>
  <c r="H333" i="4"/>
  <c r="G333" i="4"/>
  <c r="F333" i="4"/>
  <c r="E333" i="4"/>
  <c r="D333" i="4"/>
  <c r="H268" i="4"/>
  <c r="H203" i="4" s="1"/>
  <c r="G268" i="4"/>
  <c r="G203" i="4" s="1"/>
  <c r="F268" i="4"/>
  <c r="F203" i="4" s="1"/>
  <c r="E268" i="4"/>
  <c r="E203" i="4" s="1"/>
  <c r="D268" i="4"/>
  <c r="D203" i="4"/>
  <c r="H138" i="4"/>
  <c r="G138" i="4"/>
  <c r="F138" i="4"/>
  <c r="E138" i="4"/>
  <c r="D138" i="4"/>
  <c r="H136" i="4"/>
  <c r="G136" i="4"/>
  <c r="F136" i="4"/>
  <c r="E136" i="4"/>
  <c r="D136" i="4"/>
  <c r="H107" i="4"/>
  <c r="G107" i="4"/>
  <c r="F107" i="4"/>
  <c r="E107" i="4"/>
  <c r="D107" i="4"/>
  <c r="H105" i="4"/>
  <c r="G105" i="4"/>
  <c r="F105" i="4"/>
  <c r="E105" i="4"/>
  <c r="D105" i="4"/>
  <c r="H102" i="4"/>
  <c r="G102" i="4"/>
  <c r="F102" i="4"/>
  <c r="E102" i="4"/>
  <c r="D102" i="4"/>
  <c r="H84" i="4"/>
  <c r="G84" i="4"/>
  <c r="F84" i="4"/>
  <c r="E84" i="4"/>
  <c r="D84" i="4"/>
  <c r="H51" i="4"/>
  <c r="G51" i="4"/>
  <c r="F51" i="4"/>
  <c r="E51" i="4"/>
  <c r="D51" i="4"/>
  <c r="D46" i="4"/>
  <c r="D43" i="4"/>
  <c r="H30" i="4"/>
  <c r="G30" i="4"/>
  <c r="F30" i="4"/>
  <c r="F12" i="4" s="1"/>
  <c r="E30" i="4"/>
  <c r="D30" i="4"/>
  <c r="E12" i="4"/>
  <c r="D12" i="4"/>
  <c r="F506" i="4" l="1"/>
  <c r="G506" i="4"/>
  <c r="F505" i="4"/>
  <c r="F504" i="4" s="1"/>
  <c r="G12" i="4"/>
  <c r="G505" i="4" s="1"/>
  <c r="G504" i="4" s="1"/>
  <c r="E506" i="4"/>
  <c r="H12" i="4"/>
  <c r="H505" i="4" s="1"/>
  <c r="H504" i="4" s="1"/>
  <c r="D505" i="4"/>
  <c r="E505" i="4"/>
  <c r="D506" i="4"/>
  <c r="H506" i="4"/>
  <c r="E504" i="4" l="1"/>
  <c r="D504" i="4"/>
</calcChain>
</file>

<file path=xl/sharedStrings.xml><?xml version="1.0" encoding="utf-8"?>
<sst xmlns="http://schemas.openxmlformats.org/spreadsheetml/2006/main" count="620" uniqueCount="183">
  <si>
    <r>
      <rPr>
        <sz val="9"/>
        <rFont val="Times New Roman"/>
        <family val="1"/>
        <charset val="204"/>
      </rPr>
      <t>3</t>
    </r>
  </si>
  <si>
    <r>
      <rPr>
        <sz val="9"/>
        <rFont val="Times New Roman"/>
        <family val="1"/>
        <charset val="204"/>
      </rPr>
      <t>5</t>
    </r>
  </si>
  <si>
    <r>
      <rPr>
        <sz val="9"/>
        <rFont val="Times New Roman"/>
        <family val="1"/>
        <charset val="204"/>
      </rPr>
      <t>2</t>
    </r>
  </si>
  <si>
    <r>
      <rPr>
        <sz val="9"/>
        <rFont val="Times New Roman"/>
        <family val="1"/>
        <charset val="204"/>
      </rPr>
      <t>4</t>
    </r>
  </si>
  <si>
    <r>
      <rPr>
        <sz val="9"/>
        <rFont val="Times New Roman"/>
        <family val="1"/>
        <charset val="204"/>
      </rPr>
      <t>6</t>
    </r>
  </si>
  <si>
    <r>
      <rPr>
        <sz val="9"/>
        <rFont val="Times New Roman"/>
        <family val="1"/>
        <charset val="204"/>
      </rPr>
      <t>7</t>
    </r>
  </si>
  <si>
    <r>
      <rPr>
        <sz val="9"/>
        <rFont val="Times New Roman"/>
        <family val="1"/>
        <charset val="204"/>
      </rPr>
      <t>Код Програмної класифікації видатків та кредитування місцевого бюджету / код бюджету</t>
    </r>
  </si>
  <si>
    <r>
      <rPr>
        <sz val="9"/>
        <rFont val="Times New Roman"/>
        <family val="1"/>
        <charset val="204"/>
      </rPr>
      <t>Код Типової програмної класифікації видатків та кредитування місцевого бюджету</t>
    </r>
  </si>
  <si>
    <r>
      <rPr>
        <sz val="9"/>
        <rFont val="Times New Roman"/>
        <family val="1"/>
        <charset val="204"/>
      </rPr>
      <t>Найменування трансферту / найменування бюджету - отримувача міжбюджетного трансферту</t>
    </r>
  </si>
  <si>
    <r>
      <rPr>
        <sz val="9"/>
        <rFont val="Times New Roman"/>
        <family val="1"/>
        <charset val="204"/>
      </rPr>
      <t>1</t>
    </r>
  </si>
  <si>
    <r>
      <rPr>
        <b/>
        <i/>
        <sz val="9"/>
        <rFont val="Times New Roman"/>
        <family val="1"/>
        <charset val="204"/>
      </rPr>
      <t>8</t>
    </r>
  </si>
  <si>
    <t>Районний бюджет Дубенського району</t>
  </si>
  <si>
    <t>Районний бюджет Рівненського району</t>
  </si>
  <si>
    <t>Районний бюджет Сарненського району</t>
  </si>
  <si>
    <t>Бюджет Бабинської сільської територіальної громади</t>
  </si>
  <si>
    <t>Бюджет Клесівської селищної територіальної громади</t>
  </si>
  <si>
    <t>Бюджет Миляцької сільської територіальної громади</t>
  </si>
  <si>
    <t>Бюджет Крупецької сільської територіальної громади</t>
  </si>
  <si>
    <t>Бюджет Млинівської селищної  територіальної громади</t>
  </si>
  <si>
    <t>Бюджет Деражненської сільської територіальної громади</t>
  </si>
  <si>
    <t>Бюджет Острожецької сільської територіальної громади</t>
  </si>
  <si>
    <t>Бюджет Демидівської селищної  територіальної громади</t>
  </si>
  <si>
    <t>Бюджет Шпанівської сільської територіальної громади</t>
  </si>
  <si>
    <t>Бюджет Вараської міської територіальної громади</t>
  </si>
  <si>
    <t>Бюджет Березівської сільської територіальної громади</t>
  </si>
  <si>
    <t>Бюджет Березнівської міської територіальної громади</t>
  </si>
  <si>
    <t>Бюджет Білокриницької сільської територіальної громади</t>
  </si>
  <si>
    <t>Бюджет Варковицької сільської територіальної громади</t>
  </si>
  <si>
    <t>Бюджет Великомежиріцької сільської територіальної громади</t>
  </si>
  <si>
    <t>Бюджет Вербської сільської територіальної громади</t>
  </si>
  <si>
    <t>Бюджет Володимирецької селищної територіальної громади</t>
  </si>
  <si>
    <t>Бюджет Городоцької сільської територіальної громади</t>
  </si>
  <si>
    <t>Бюджет Гощанської селищної територіальної громади</t>
  </si>
  <si>
    <t>Бюджет Дубенської міської територіальної громади</t>
  </si>
  <si>
    <t>Бюджет Дубровицької міської територіальної громади</t>
  </si>
  <si>
    <t>Бюджет Зарічненської селищної територіальної громади</t>
  </si>
  <si>
    <t>Бюджет Здовбицької сільської територіальної громади</t>
  </si>
  <si>
    <t>Бюджет Здолбунівської міської територіальної громади</t>
  </si>
  <si>
    <t>Бюджет Зорянської сільської територіальної громади</t>
  </si>
  <si>
    <t>Бюджет Корецької міської територіальної громади</t>
  </si>
  <si>
    <t>Бюджет Костопільської міської територіальної громади</t>
  </si>
  <si>
    <t>Бюджет Мізоцької селищної територіальної громади</t>
  </si>
  <si>
    <t>Бюджет Рівненської міської територіальної громади</t>
  </si>
  <si>
    <t>Бюджет Рокитнівської селищної територіальної громади</t>
  </si>
  <si>
    <t>Бюджет Сарненської міської територіальної громади</t>
  </si>
  <si>
    <t>Бюджет Соснівської селищної територіальної громади</t>
  </si>
  <si>
    <t>Інші субвенції з місцевого бюджету</t>
  </si>
  <si>
    <r>
      <rPr>
        <b/>
        <sz val="12"/>
        <rFont val="Times New Roman"/>
        <family val="1"/>
        <charset val="204"/>
      </rPr>
      <t>І. Трансферти із загального фонду бюджету</t>
    </r>
  </si>
  <si>
    <t>Бюджет Радивилівської міської  територіальної громади</t>
  </si>
  <si>
    <t>Бюджет Клеванської селищної  територіальної громади</t>
  </si>
  <si>
    <t>Бюджет Немовицької сільської  територіальної громади</t>
  </si>
  <si>
    <t>Бюджет Старосільської сільської  територіальної громади</t>
  </si>
  <si>
    <t>Бюджет Острозької міської  територіальної громади</t>
  </si>
  <si>
    <t>Бюджет Степанської селищної  територіальної громади</t>
  </si>
  <si>
    <t>1519770</t>
  </si>
  <si>
    <r>
      <rPr>
        <b/>
        <sz val="12"/>
        <rFont val="Times New Roman"/>
        <family val="1"/>
        <charset val="204"/>
      </rPr>
      <t>II. Трансферти із спеціального фонду бюджету</t>
    </r>
  </si>
  <si>
    <t xml:space="preserve">Інші субвенції з місцевого бюджету </t>
  </si>
  <si>
    <t>0619320</t>
  </si>
  <si>
    <t>до Прогнозу обласного бюджету</t>
  </si>
  <si>
    <t>0619310</t>
  </si>
  <si>
    <t>Бюджет Радивилівської міської територіальної громади</t>
  </si>
  <si>
    <t>Бюджет Клеванської селищної територіальної громади</t>
  </si>
  <si>
    <t>Бюджет Немовицької сільської територіальної громади</t>
  </si>
  <si>
    <t>Бюджет Демидівської селищної територіальної громади</t>
  </si>
  <si>
    <t>Бюджет Старосільської сільської територіальної громади</t>
  </si>
  <si>
    <t xml:space="preserve">Субвенція з місцевого бюджету на здійснення переданих видатків у сфері освіти за рахунок коштів освітньої субвенції </t>
  </si>
  <si>
    <t>Районний бюджет Вараського району</t>
  </si>
  <si>
    <t>3719150</t>
  </si>
  <si>
    <t>9150</t>
  </si>
  <si>
    <t xml:space="preserve">Інші дотації з місцевого бюджету </t>
  </si>
  <si>
    <t>1751500000</t>
  </si>
  <si>
    <t>1751700000</t>
  </si>
  <si>
    <t>1755200000</t>
  </si>
  <si>
    <t>1756300000</t>
  </si>
  <si>
    <t>1756600000</t>
  </si>
  <si>
    <t>9320</t>
  </si>
  <si>
    <t xml:space="preserve">Субвенція з місцевого бюджету за рахунок залишку коштів освітньої субвенції, що утворився на початок бюджетного періоду </t>
  </si>
  <si>
    <t>Бюджет Бугринської сільської територіальної громади</t>
  </si>
  <si>
    <t>Бюджет Боремельської сільської територіальної громади</t>
  </si>
  <si>
    <t>Бюджет Малолюбашанської сільської територіальної громади</t>
  </si>
  <si>
    <t>Бюджет Олександрійської сільської територіальної громади</t>
  </si>
  <si>
    <t>Бюджет Острозької міської територіальної громади</t>
  </si>
  <si>
    <t>Бюджет Степанської селищної територіальної громади</t>
  </si>
  <si>
    <t>Бюджет Підлозцівської сільської територіальної громади</t>
  </si>
  <si>
    <t>Бюджет Привільненської сільської територіальної громади</t>
  </si>
  <si>
    <t>Бюджет Мирогощанської сільської територіальної громади</t>
  </si>
  <si>
    <t>Бюджет Локницької сільської територіальної громади</t>
  </si>
  <si>
    <t>Бюджет Смизької селищної територіальної громади</t>
  </si>
  <si>
    <t>Бюджет Висоцької сільської територіальної громади</t>
  </si>
  <si>
    <t>Бюджет Козинської сільської територіальної громади</t>
  </si>
  <si>
    <t>Бюджет Млинівської селищної територіальної громади</t>
  </si>
  <si>
    <t>Бюджет Бокіймівської сільської територіальної громади</t>
  </si>
  <si>
    <t>Бюджет Тараканівської сільської територіальної громади</t>
  </si>
  <si>
    <t>Бюджет Ярославицької сільської територіальної громади</t>
  </si>
  <si>
    <t>Бюджет Повчанської сільської територіальної громади</t>
  </si>
  <si>
    <t>Бюджет Дядьковицької сільської територіальної громади</t>
  </si>
  <si>
    <t>Бюджет Корнинської сільської територіальної громади</t>
  </si>
  <si>
    <t>Бюджет Малинської сільської територіальної громади</t>
  </si>
  <si>
    <t>Бюджет Антонівської сільської територіальної громади</t>
  </si>
  <si>
    <t>Бюджет Великоомелянської сільської територіальної громади</t>
  </si>
  <si>
    <t>Бюджет Вирівської сільської територіальної громади</t>
  </si>
  <si>
    <t>Бюджет Головинської сільської територіальної громади</t>
  </si>
  <si>
    <t>Бюджет Каноницької сільської територіальної громади</t>
  </si>
  <si>
    <t>Бюджет Полицької сільської територіальної громади</t>
  </si>
  <si>
    <t>Бюджет Рафалівської селищної територіальної громади</t>
  </si>
  <si>
    <t>Бюджет Семидубської сільської територіальної громади</t>
  </si>
  <si>
    <t>1119518</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</si>
  <si>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</si>
  <si>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Обласний бюджет Рівненської області</t>
  </si>
  <si>
    <t>1755500000</t>
  </si>
  <si>
    <t>1756400000</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</si>
  <si>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 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</si>
  <si>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</si>
  <si>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</si>
  <si>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2024 рік (звіт)</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</si>
  <si>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</si>
  <si>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0819280  </t>
  </si>
  <si>
    <t xml:space="preserve">9280     </t>
  </si>
  <si>
    <t>1710000000</t>
  </si>
  <si>
    <t xml:space="preserve">0619311  </t>
  </si>
  <si>
    <t>9800</t>
  </si>
  <si>
    <t>Субвенція з місцевого бюджету державному бюджету на виконання програм соціально-економічного розвитку регіонів</t>
  </si>
  <si>
    <t>Державний бюджет України</t>
  </si>
  <si>
    <t>9900000000</t>
  </si>
  <si>
    <t>0219800</t>
  </si>
  <si>
    <t>0619800</t>
  </si>
  <si>
    <t>0719800</t>
  </si>
  <si>
    <t>0819800</t>
  </si>
  <si>
    <t>0919800</t>
  </si>
  <si>
    <t>1019800</t>
  </si>
  <si>
    <t>1119800</t>
  </si>
  <si>
    <t>1219800</t>
  </si>
  <si>
    <t>1519800</t>
  </si>
  <si>
    <t>2319800</t>
  </si>
  <si>
    <t>2419800</t>
  </si>
  <si>
    <t>2519800</t>
  </si>
  <si>
    <t>2719800</t>
  </si>
  <si>
    <t>2819800</t>
  </si>
  <si>
    <t>3519800</t>
  </si>
  <si>
    <t>3719800</t>
  </si>
  <si>
    <t>5119800</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</si>
  <si>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інших форм виховання,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</si>
  <si>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</si>
  <si>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відповідної субвенції з
державного бюджету</t>
  </si>
  <si>
    <t xml:space="preserve">0819270  </t>
  </si>
  <si>
    <t>1755900000</t>
  </si>
  <si>
    <t>1755600000</t>
  </si>
  <si>
    <t>1754800000</t>
  </si>
  <si>
    <t>1754700000</t>
  </si>
  <si>
    <t>1753200000</t>
  </si>
  <si>
    <t>1752400000</t>
  </si>
  <si>
    <t>1752700000</t>
  </si>
  <si>
    <t>1750500000</t>
  </si>
  <si>
    <t>1752000000</t>
  </si>
  <si>
    <t>0619350</t>
  </si>
  <si>
    <t>0619380</t>
  </si>
  <si>
    <r>
      <rPr>
        <sz val="12"/>
        <rFont val="Times New Roman"/>
        <family val="1"/>
        <charset val="204"/>
      </rPr>
      <t>X</t>
    </r>
  </si>
  <si>
    <r>
      <rPr>
        <b/>
        <sz val="12"/>
        <rFont val="Times New Roman"/>
        <family val="1"/>
        <charset val="204"/>
      </rPr>
      <t>РАЗОМ за розділами І, II, у тому числі:</t>
    </r>
  </si>
  <si>
    <r>
      <rPr>
        <b/>
        <sz val="12"/>
        <rFont val="Times New Roman"/>
        <family val="1"/>
        <charset val="204"/>
      </rPr>
      <t>загальний фонд</t>
    </r>
  </si>
  <si>
    <r>
      <rPr>
        <b/>
        <sz val="12"/>
        <rFont val="Times New Roman"/>
        <family val="1"/>
        <charset val="204"/>
      </rPr>
      <t>спеціальний фонд</t>
    </r>
  </si>
  <si>
    <t>2026 рік (план)</t>
  </si>
  <si>
    <t>2027 рік (план)</t>
  </si>
  <si>
    <t>2028 рік (план)</t>
  </si>
  <si>
    <t>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</si>
  <si>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</si>
  <si>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t>
  </si>
  <si>
    <t>Додаток 11</t>
  </si>
  <si>
    <t>5119241</t>
  </si>
  <si>
    <t>5119242</t>
  </si>
  <si>
    <t>5119243</t>
  </si>
  <si>
    <t xml:space="preserve">5119246  </t>
  </si>
  <si>
    <t>2025рік (затверджено)</t>
  </si>
  <si>
    <t>(грн)</t>
  </si>
  <si>
    <t>код бюджету</t>
  </si>
  <si>
    <t>0619330</t>
  </si>
  <si>
    <t>Субвенція з місцевого бюджету на проведення (надання) психолого-педагогічних і корекційно-розвиткових занять (послуг) за рахунок відповідної субвенції з державного бюджету на надання державної підтримки особам з особливими освітніми потребами</t>
  </si>
  <si>
    <t>Субвенція з місцевого бюджету на проведення (надання) психолого-педагогічних і корекційно-розвиткових занять (послуг)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</si>
  <si>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Лідія БІЛЯК </t>
  </si>
  <si>
    <t>Показники міжбюджетних трансфертів іншим бюджетам з обласного бюджету Рівненської області</t>
  </si>
  <si>
    <t>Директор департаменту фінансів облдержадміністрації</t>
  </si>
  <si>
    <t xml:space="preserve">Бюджет Млинівської селищної територіальної громади </t>
  </si>
  <si>
    <t xml:space="preserve">Бюджет Мізоцької селищної територіальної громади </t>
  </si>
  <si>
    <t>Рівненської області на 2026 - 2028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</si>
</sst>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b/>
      <sz val="13"/>
      <name val="Times New Roman"/>
      <family val="1"/>
      <charset val="204"/>
    </font>
    <font>
      <sz val="12"/>
      <name val="Times New Roman"/>
      <family val="1"/>
      <charset val="204"/>
    </font>
    <font>
      <sz val="9"/>
      <name val="Times New Roman"/>
      <family val="1"/>
      <charset val="204"/>
    </font>
    <font>
      <sz val="11"/>
      <name val="Times New Roman"/>
      <family val="1"/>
      <charset val="204"/>
    </font>
    <font>
      <b/>
      <i/>
      <sz val="9"/>
      <name val="Times New Roman"/>
      <family val="1"/>
      <charset val="204"/>
    </font>
    <font>
      <b/>
      <sz val="10"/>
      <name val="Arial"/>
      <family val="2"/>
      <charset val="204"/>
    </font>
    <font>
      <b/>
      <sz val="12"/>
      <name val="Times New Roman"/>
      <family val="1"/>
      <charset val="204"/>
    </font>
    <font>
      <sz val="10"/>
      <name val="Arial"/>
      <family val="2"/>
      <charset val="204"/>
    </font>
    <font>
      <b/>
      <sz val="12"/>
      <name val="Arial"/>
      <family val="2"/>
      <charset val="204"/>
    </font>
    <font>
      <sz val="11"/>
      <name val="Times New Roman Cyr"/>
      <charset val="204"/>
    </font>
    <font>
      <sz val="10"/>
      <name val="Arial Cyr"/>
      <charset val="204"/>
    </font>
    <font>
      <sz val="10"/>
      <color theme="1"/>
      <name val="Arial"/>
      <family val="2"/>
      <charset val="204"/>
    </font>
    <font>
      <sz val="13"/>
      <name val="Times New Roman"/>
      <family val="1"/>
      <charset val="204"/>
    </font>
    <font>
      <sz val="12"/>
      <color rgb="FFFF0000"/>
      <name val="Times New Roman"/>
      <family val="1"/>
      <charset val="204"/>
    </font>
    <font>
      <b/>
      <sz val="12"/>
      <color theme="1"/>
      <name val="Times New Roman"/>
      <family val="1"/>
      <charset val="204"/>
    </font>
    <font>
      <sz val="12"/>
      <color theme="1"/>
      <name val="Times New Roman"/>
      <family val="1"/>
      <charset val="204"/>
    </font>
    <font>
      <b/>
      <sz val="12"/>
      <color theme="1"/>
      <name val="Times New Roman Cyr"/>
      <charset val="204"/>
    </font>
    <font>
      <sz val="11"/>
      <color theme="1"/>
      <name val="Times New Roman"/>
      <family val="1"/>
      <charset val="204"/>
    </font>
    <font>
      <sz val="11"/>
      <color theme="1"/>
      <name val="Times New Roman Cyr"/>
      <charset val="204"/>
    </font>
    <font>
      <b/>
      <sz val="12"/>
      <name val="Times New Roman Cyr"/>
      <charset val="204"/>
    </font>
    <font>
      <b/>
      <i/>
      <sz val="10"/>
      <color rgb="FF00B0F0"/>
      <name val="Arial"/>
      <family val="2"/>
      <charset val="204"/>
    </font>
    <font>
      <b/>
      <i/>
      <sz val="10"/>
      <color rgb="FFFF0000"/>
      <name val="Arial"/>
      <family val="2"/>
      <charset val="204"/>
    </font>
    <font>
      <sz val="12"/>
      <name val="Times New Roman Cyr"/>
      <charset val="204"/>
    </font>
    <font>
      <i/>
      <sz val="10"/>
      <color rgb="FFFF0000"/>
      <name val="Arial"/>
      <family val="2"/>
      <charset val="204"/>
    </font>
    <font>
      <sz val="11"/>
      <name val="Times New Roman Cyr"/>
      <family val="1"/>
      <charset val="204"/>
    </font>
    <font>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5">
    <border>
      <left/>
      <right/>
      <top/>
      <bottom/>
      <diagonal/>
    </border>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auto="1"/>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auto="1"/>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style="double">
        <color indexed="64"/>
      </bottom>
      <diagonal/>
    </border>
  </borders>
  <cellStyleXfs count="4">
    <xf numFmtId="0" fontId="0" fillId="0" borderId="0"/>
    <xf numFmtId="0" fontId="8" fillId="0" borderId="1"/>
    <xf numFmtId="0" fontId="8" fillId="0" borderId="1"/>
    <xf numFmtId="0" fontId="11" fillId="0" borderId="1"/>
  </cellStyleXfs>
  <cellXfs count="250">
    <xf numFmtId="0" fontId="0" fillId="0" borderId="0" xfId="0"/>
    <xf numFmtId="0" fontId="8" fillId="0" borderId="1" xfId="2"/>
    <xf numFmtId="0" fontId="8" fillId="0" borderId="1" xfId="2" applyAlignment="1">
      <alignment vertical="top"/>
    </xf>
    <xf numFmtId="0" fontId="8" fillId="0" borderId="3" xfId="2" applyBorder="1" applyAlignment="1">
      <alignment horizontal="center" vertical="top" wrapText="1"/>
    </xf>
    <xf numFmtId="0" fontId="3" fillId="0" borderId="3" xfId="2" applyFont="1" applyBorder="1" applyAlignment="1">
      <alignment horizontal="center" vertical="top" wrapText="1"/>
    </xf>
    <xf numFmtId="0" fontId="4" fillId="3" borderId="9" xfId="1" applyFont="1" applyFill="1" applyBorder="1" applyAlignment="1">
      <alignment horizontal="center" vertical="center" wrapText="1"/>
    </xf>
    <xf numFmtId="0" fontId="4" fillId="3" borderId="9" xfId="1" applyFont="1" applyFill="1" applyBorder="1" applyAlignment="1">
      <alignment horizontal="left" vertical="center" wrapText="1"/>
    </xf>
    <xf numFmtId="4" fontId="2" fillId="2" borderId="9" xfId="2" applyNumberFormat="1" applyFont="1" applyFill="1" applyBorder="1" applyAlignment="1">
      <alignment horizontal="right" wrapText="1"/>
    </xf>
    <xf numFmtId="4" fontId="9" fillId="0" borderId="14" xfId="2" applyNumberFormat="1" applyFont="1" applyBorder="1" applyAlignment="1">
      <alignment horizontal="right" vertical="center"/>
    </xf>
    <xf numFmtId="4" fontId="9" fillId="0" borderId="12" xfId="2" applyNumberFormat="1" applyFont="1" applyBorder="1" applyAlignment="1">
      <alignment horizontal="right" vertical="center"/>
    </xf>
    <xf numFmtId="0" fontId="4" fillId="3" borderId="16" xfId="1" applyFont="1" applyFill="1" applyBorder="1" applyAlignment="1">
      <alignment horizontal="center" vertical="center" wrapText="1"/>
    </xf>
    <xf numFmtId="0" fontId="8" fillId="0" borderId="11" xfId="2" applyBorder="1" applyAlignment="1">
      <alignment horizontal="center" vertical="top"/>
    </xf>
    <xf numFmtId="0" fontId="8" fillId="0" borderId="12" xfId="2" applyBorder="1" applyAlignment="1">
      <alignment horizontal="center" vertical="top"/>
    </xf>
    <xf numFmtId="0" fontId="8" fillId="0" borderId="24" xfId="2" applyBorder="1" applyAlignment="1">
      <alignment horizontal="center" vertical="top"/>
    </xf>
    <xf numFmtId="4" fontId="8" fillId="0" borderId="1" xfId="2" applyNumberFormat="1"/>
    <xf numFmtId="4" fontId="7" fillId="2" borderId="9" xfId="2" applyNumberFormat="1" applyFont="1" applyFill="1" applyBorder="1" applyAlignment="1">
      <alignment vertical="center" wrapText="1"/>
    </xf>
    <xf numFmtId="4" fontId="2" fillId="2" borderId="10" xfId="2" applyNumberFormat="1" applyFont="1" applyFill="1" applyBorder="1" applyAlignment="1">
      <alignment vertical="center" wrapText="1"/>
    </xf>
    <xf numFmtId="4" fontId="2" fillId="2" borderId="22" xfId="2" applyNumberFormat="1" applyFont="1" applyFill="1" applyBorder="1" applyAlignment="1">
      <alignment vertical="center" wrapText="1"/>
    </xf>
    <xf numFmtId="0" fontId="4" fillId="3" borderId="30" xfId="1" applyFont="1" applyFill="1" applyBorder="1" applyAlignment="1">
      <alignment horizontal="left" vertical="center" wrapText="1"/>
    </xf>
    <xf numFmtId="0" fontId="4" fillId="3" borderId="30"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8" xfId="1" applyFont="1" applyFill="1" applyBorder="1" applyAlignment="1">
      <alignment horizontal="left" vertical="center" wrapText="1"/>
    </xf>
    <xf numFmtId="0" fontId="4" fillId="3" borderId="29" xfId="1" applyFont="1" applyFill="1" applyBorder="1" applyAlignment="1">
      <alignment horizontal="center" vertical="center" wrapText="1"/>
    </xf>
    <xf numFmtId="0" fontId="4" fillId="3" borderId="31" xfId="1" applyFont="1" applyFill="1" applyBorder="1" applyAlignment="1">
      <alignment horizontal="center" vertical="center" wrapText="1"/>
    </xf>
    <xf numFmtId="4" fontId="2" fillId="2" borderId="8" xfId="2" applyNumberFormat="1" applyFont="1" applyFill="1" applyBorder="1" applyAlignment="1">
      <alignment horizontal="right" wrapText="1"/>
    </xf>
    <xf numFmtId="0" fontId="4" fillId="3" borderId="19"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5" xfId="1" applyFont="1" applyFill="1" applyBorder="1" applyAlignment="1">
      <alignment horizontal="left" vertical="center" wrapText="1"/>
    </xf>
    <xf numFmtId="4" fontId="2" fillId="2" borderId="34" xfId="2" applyNumberFormat="1" applyFont="1" applyFill="1" applyBorder="1" applyAlignment="1">
      <alignment vertical="center" wrapText="1"/>
    </xf>
    <xf numFmtId="4" fontId="15" fillId="2" borderId="27" xfId="2" applyNumberFormat="1" applyFont="1" applyFill="1" applyBorder="1" applyAlignment="1">
      <alignment vertical="center" wrapText="1"/>
    </xf>
    <xf numFmtId="4" fontId="16" fillId="2" borderId="22" xfId="2" applyNumberFormat="1" applyFont="1" applyFill="1" applyBorder="1" applyAlignment="1">
      <alignment vertical="center" wrapText="1"/>
    </xf>
    <xf numFmtId="4" fontId="16" fillId="2" borderId="10" xfId="2" applyNumberFormat="1" applyFont="1" applyFill="1" applyBorder="1" applyAlignment="1">
      <alignment vertical="center" wrapTex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5" fillId="0" borderId="26" xfId="2" applyFont="1" applyBorder="1" applyAlignment="1">
      <alignment horizontal="left" vertical="top" wrapText="1"/>
    </xf>
    <xf numFmtId="4" fontId="15" fillId="2" borderId="26" xfId="2" applyNumberFormat="1" applyFont="1" applyFill="1" applyBorder="1" applyAlignment="1">
      <alignment vertical="center" wrapText="1"/>
    </xf>
    <xf numFmtId="4" fontId="15" fillId="2" borderId="28" xfId="2" applyNumberFormat="1" applyFont="1" applyFill="1" applyBorder="1" applyAlignment="1">
      <alignment vertical="center" wrapText="1"/>
    </xf>
    <xf numFmtId="0" fontId="18" fillId="0" borderId="21" xfId="1"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0" applyFont="1" applyBorder="1" applyAlignment="1">
      <alignment vertical="center" wrapText="1"/>
    </xf>
    <xf numFmtId="4" fontId="16" fillId="2" borderId="8" xfId="2" applyNumberFormat="1" applyFont="1" applyFill="1" applyBorder="1" applyAlignment="1">
      <alignment horizontal="right" vertical="top" wrapText="1"/>
    </xf>
    <xf numFmtId="0" fontId="12" fillId="0" borderId="8" xfId="2" applyFont="1" applyBorder="1" applyAlignment="1">
      <alignment horizontal="left" vertical="top"/>
    </xf>
    <xf numFmtId="0" fontId="12" fillId="0" borderId="18" xfId="2" applyFont="1" applyBorder="1" applyAlignment="1">
      <alignment horizontal="left" vertical="top"/>
    </xf>
    <xf numFmtId="0" fontId="18" fillId="0" borderId="16" xfId="1" applyFont="1" applyBorder="1" applyAlignment="1">
      <alignment horizontal="center" vertical="center" wrapText="1"/>
    </xf>
    <xf numFmtId="0" fontId="19" fillId="0" borderId="6" xfId="2" applyFont="1" applyBorder="1" applyAlignment="1">
      <alignment horizontal="center" vertical="center" wrapText="1"/>
    </xf>
    <xf numFmtId="0" fontId="19" fillId="0" borderId="9" xfId="0" applyFont="1" applyBorder="1" applyAlignment="1">
      <alignment vertical="center" wrapText="1"/>
    </xf>
    <xf numFmtId="4" fontId="16" fillId="2" borderId="9" xfId="2" applyNumberFormat="1" applyFont="1" applyFill="1" applyBorder="1" applyAlignment="1">
      <alignment horizontal="right" vertical="top" wrapText="1"/>
    </xf>
    <xf numFmtId="0" fontId="12" fillId="0" borderId="9" xfId="2" applyFont="1" applyBorder="1" applyAlignment="1">
      <alignment horizontal="left" vertical="top"/>
    </xf>
    <xf numFmtId="0" fontId="12" fillId="0" borderId="17" xfId="2" applyFont="1" applyBorder="1" applyAlignment="1">
      <alignment horizontal="left" vertical="top"/>
    </xf>
    <xf numFmtId="0" fontId="18" fillId="3" borderId="16" xfId="1" applyFont="1" applyFill="1" applyBorder="1" applyAlignment="1">
      <alignment horizontal="center" vertical="center" wrapText="1"/>
    </xf>
    <xf numFmtId="0" fontId="18" fillId="3" borderId="9" xfId="1" applyFont="1" applyFill="1" applyBorder="1" applyAlignment="1">
      <alignment horizontal="left" vertical="center" wrapText="1"/>
    </xf>
    <xf numFmtId="0" fontId="18" fillId="3" borderId="9" xfId="1" applyFont="1" applyFill="1" applyBorder="1" applyAlignment="1">
      <alignment horizontal="center" vertical="center" wrapText="1"/>
    </xf>
    <xf numFmtId="4" fontId="16" fillId="2" borderId="15" xfId="2" applyNumberFormat="1" applyFont="1" applyFill="1" applyBorder="1" applyAlignment="1">
      <alignment horizontal="right" vertical="top" wrapText="1"/>
    </xf>
    <xf numFmtId="0" fontId="19" fillId="0" borderId="53" xfId="0" applyFont="1" applyBorder="1" applyAlignment="1">
      <alignment vertical="center" wrapText="1"/>
    </xf>
    <xf numFmtId="4" fontId="16" fillId="2" borderId="43" xfId="2" applyNumberFormat="1" applyFont="1" applyFill="1" applyBorder="1" applyAlignment="1">
      <alignment horizontal="right" vertical="top" wrapText="1"/>
    </xf>
    <xf numFmtId="4" fontId="16" fillId="2" borderId="43" xfId="2" applyNumberFormat="1" applyFont="1" applyFill="1" applyBorder="1" applyAlignment="1">
      <alignment vertical="center" wrapText="1"/>
    </xf>
    <xf numFmtId="0" fontId="12" fillId="0" borderId="43" xfId="2" applyFont="1" applyBorder="1" applyAlignment="1">
      <alignment horizontal="left" vertical="top"/>
    </xf>
    <xf numFmtId="0" fontId="12" fillId="0" borderId="42" xfId="2" applyFont="1" applyBorder="1" applyAlignment="1">
      <alignment horizontal="left" vertical="top"/>
    </xf>
    <xf numFmtId="0" fontId="12" fillId="0" borderId="47" xfId="2" applyFont="1" applyBorder="1" applyAlignment="1">
      <alignment horizontal="left" vertical="top"/>
    </xf>
    <xf numFmtId="4" fontId="16" fillId="2" borderId="54" xfId="2" applyNumberFormat="1" applyFont="1" applyFill="1" applyBorder="1" applyAlignment="1">
      <alignment vertical="center" wrapText="1"/>
    </xf>
    <xf numFmtId="4" fontId="16" fillId="2" borderId="10" xfId="2" applyNumberFormat="1" applyFont="1" applyFill="1" applyBorder="1" applyAlignment="1">
      <alignment horizontal="right" vertical="top" wrapText="1"/>
    </xf>
    <xf numFmtId="0" fontId="12" fillId="0" borderId="10" xfId="2" applyFont="1" applyBorder="1" applyAlignment="1">
      <alignment horizontal="left" vertical="top"/>
    </xf>
    <xf numFmtId="4" fontId="15" fillId="2" borderId="43" xfId="2" applyNumberFormat="1" applyFont="1" applyFill="1" applyBorder="1" applyAlignment="1">
      <alignment vertical="center" wrapText="1"/>
    </xf>
    <xf numFmtId="4" fontId="15" fillId="2" borderId="42" xfId="2" applyNumberFormat="1" applyFont="1" applyFill="1" applyBorder="1" applyAlignment="1">
      <alignment vertical="center" wrapText="1"/>
    </xf>
    <xf numFmtId="4" fontId="15" fillId="2" borderId="47" xfId="2" applyNumberFormat="1" applyFont="1" applyFill="1" applyBorder="1" applyAlignment="1">
      <alignment vertical="center" wrapText="1"/>
    </xf>
    <xf numFmtId="4" fontId="16" fillId="2" borderId="31" xfId="2" applyNumberFormat="1" applyFont="1" applyFill="1" applyBorder="1" applyAlignment="1">
      <alignment vertical="center" wrapText="1"/>
    </xf>
    <xf numFmtId="4" fontId="16" fillId="2" borderId="30" xfId="2" applyNumberFormat="1" applyFont="1" applyFill="1" applyBorder="1" applyAlignment="1">
      <alignment vertical="center" wrapText="1"/>
    </xf>
    <xf numFmtId="4" fontId="16" fillId="2" borderId="32" xfId="2" applyNumberFormat="1" applyFont="1" applyFill="1" applyBorder="1" applyAlignment="1">
      <alignment vertical="center" wrapText="1"/>
    </xf>
    <xf numFmtId="4" fontId="16" fillId="2" borderId="8" xfId="2" applyNumberFormat="1" applyFont="1" applyFill="1" applyBorder="1" applyAlignment="1">
      <alignment vertical="center" wrapText="1"/>
    </xf>
    <xf numFmtId="4" fontId="16" fillId="2" borderId="18" xfId="2" applyNumberFormat="1" applyFont="1" applyFill="1" applyBorder="1" applyAlignment="1">
      <alignment vertical="center" wrapText="1"/>
    </xf>
    <xf numFmtId="4" fontId="16" fillId="2" borderId="9" xfId="2" applyNumberFormat="1" applyFont="1" applyFill="1" applyBorder="1" applyAlignment="1">
      <alignment vertical="center" wrapText="1"/>
    </xf>
    <xf numFmtId="4" fontId="16" fillId="2" borderId="17" xfId="2" applyNumberFormat="1" applyFont="1" applyFill="1" applyBorder="1" applyAlignment="1">
      <alignment vertical="center" wrapText="1"/>
    </xf>
    <xf numFmtId="4" fontId="16" fillId="2" borderId="53" xfId="2" applyNumberFormat="1" applyFont="1" applyFill="1" applyBorder="1" applyAlignment="1">
      <alignment vertical="center" wrapText="1"/>
    </xf>
    <xf numFmtId="4" fontId="16" fillId="2" borderId="55" xfId="2" applyNumberFormat="1" applyFont="1" applyFill="1" applyBorder="1" applyAlignment="1">
      <alignment vertical="center" wrapText="1"/>
    </xf>
    <xf numFmtId="49" fontId="20" fillId="0" borderId="37" xfId="2" applyNumberFormat="1" applyFont="1" applyBorder="1" applyAlignment="1">
      <alignment horizontal="center" vertical="center" wrapText="1"/>
    </xf>
    <xf numFmtId="0" fontId="20" fillId="0" borderId="48" xfId="2" applyFont="1" applyBorder="1" applyAlignment="1">
      <alignment horizontal="center" vertical="center" wrapText="1"/>
    </xf>
    <xf numFmtId="0" fontId="7" fillId="2" borderId="38" xfId="2" applyFont="1" applyFill="1" applyBorder="1" applyAlignment="1">
      <alignment vertical="center" wrapText="1"/>
    </xf>
    <xf numFmtId="4" fontId="7" fillId="2" borderId="39" xfId="2" applyNumberFormat="1" applyFont="1" applyFill="1" applyBorder="1" applyAlignment="1">
      <alignment vertical="center" wrapText="1"/>
    </xf>
    <xf numFmtId="4" fontId="7" fillId="2" borderId="46" xfId="2" applyNumberFormat="1" applyFont="1" applyFill="1" applyBorder="1" applyAlignment="1">
      <alignment vertical="center" wrapText="1"/>
    </xf>
    <xf numFmtId="49" fontId="10" fillId="0" borderId="29" xfId="2" applyNumberFormat="1" applyFont="1" applyBorder="1" applyAlignment="1">
      <alignment horizontal="center" vertical="center" wrapText="1"/>
    </xf>
    <xf numFmtId="0" fontId="10" fillId="0" borderId="49" xfId="2" applyFont="1" applyBorder="1" applyAlignment="1">
      <alignment horizontal="center" vertical="center" wrapText="1"/>
    </xf>
    <xf numFmtId="0" fontId="4" fillId="2" borderId="30" xfId="2" applyFont="1" applyFill="1" applyBorder="1" applyAlignment="1">
      <alignment vertical="center" wrapText="1"/>
    </xf>
    <xf numFmtId="4" fontId="4" fillId="2" borderId="31" xfId="2" applyNumberFormat="1" applyFont="1" applyFill="1" applyBorder="1" applyAlignment="1">
      <alignment vertical="center" wrapText="1"/>
    </xf>
    <xf numFmtId="4" fontId="4" fillId="2" borderId="50" xfId="2" applyNumberFormat="1" applyFont="1" applyFill="1" applyBorder="1" applyAlignment="1">
      <alignment vertical="center" wrapText="1"/>
    </xf>
    <xf numFmtId="4" fontId="4" fillId="2" borderId="30" xfId="2" applyNumberFormat="1" applyFont="1" applyFill="1" applyBorder="1" applyAlignment="1">
      <alignment vertical="center" wrapText="1"/>
    </xf>
    <xf numFmtId="49" fontId="7" fillId="0" borderId="37" xfId="2" applyNumberFormat="1" applyFont="1" applyBorder="1" applyAlignment="1">
      <alignment horizontal="center" vertical="center" wrapText="1"/>
    </xf>
    <xf numFmtId="0" fontId="20" fillId="0" borderId="38" xfId="2" applyFont="1" applyBorder="1" applyAlignment="1">
      <alignment horizontal="center" vertical="center" wrapText="1"/>
    </xf>
    <xf numFmtId="0" fontId="7" fillId="0" borderId="38" xfId="2" applyFont="1" applyBorder="1" applyAlignment="1">
      <alignment vertical="center" wrapText="1"/>
    </xf>
    <xf numFmtId="4" fontId="7" fillId="2" borderId="38" xfId="2" applyNumberFormat="1" applyFont="1" applyFill="1" applyBorder="1" applyAlignment="1">
      <alignment vertical="center" wrapText="1"/>
    </xf>
    <xf numFmtId="49" fontId="7" fillId="0" borderId="41" xfId="2" applyNumberFormat="1" applyFont="1" applyBorder="1" applyAlignment="1">
      <alignment horizontal="center" vertical="center" wrapText="1"/>
    </xf>
    <xf numFmtId="0" fontId="20" fillId="0" borderId="42" xfId="2" applyFont="1" applyBorder="1" applyAlignment="1">
      <alignment horizontal="center" vertical="center" wrapText="1"/>
    </xf>
    <xf numFmtId="0" fontId="7" fillId="0" borderId="42" xfId="2" applyFont="1" applyBorder="1" applyAlignment="1">
      <alignment horizontal="left" wrapText="1"/>
    </xf>
    <xf numFmtId="4" fontId="7" fillId="2" borderId="43" xfId="2" applyNumberFormat="1" applyFont="1" applyFill="1" applyBorder="1" applyAlignment="1">
      <alignment vertical="center" wrapText="1"/>
    </xf>
    <xf numFmtId="4" fontId="7" fillId="2" borderId="42" xfId="2" applyNumberFormat="1" applyFont="1" applyFill="1" applyBorder="1" applyAlignment="1">
      <alignment vertical="center" wrapText="1"/>
    </xf>
    <xf numFmtId="4" fontId="7" fillId="2" borderId="44" xfId="2" applyNumberFormat="1" applyFont="1" applyFill="1" applyBorder="1" applyAlignment="1">
      <alignment vertical="center" wrapText="1"/>
    </xf>
    <xf numFmtId="0" fontId="8" fillId="0" borderId="8" xfId="2" applyBorder="1" applyAlignment="1">
      <alignment horizontal="left" vertical="top"/>
    </xf>
    <xf numFmtId="0" fontId="8" fillId="0" borderId="18" xfId="2" applyBorder="1" applyAlignment="1">
      <alignment horizontal="left" vertical="top"/>
    </xf>
    <xf numFmtId="0" fontId="8" fillId="0" borderId="9" xfId="2" applyBorder="1" applyAlignment="1">
      <alignment horizontal="left" vertical="top"/>
    </xf>
    <xf numFmtId="0" fontId="8" fillId="0" borderId="17" xfId="2" applyBorder="1" applyAlignment="1">
      <alignment horizontal="left" vertical="top"/>
    </xf>
    <xf numFmtId="49" fontId="7" fillId="0" borderId="38" xfId="2" applyNumberFormat="1" applyFont="1" applyBorder="1" applyAlignment="1">
      <alignment horizontal="center" vertical="center" wrapText="1"/>
    </xf>
    <xf numFmtId="4" fontId="7" fillId="2" borderId="40" xfId="2" applyNumberFormat="1" applyFont="1" applyFill="1" applyBorder="1" applyAlignment="1">
      <alignment vertical="center" wrapText="1"/>
    </xf>
    <xf numFmtId="49" fontId="4" fillId="0" borderId="29" xfId="2" applyNumberFormat="1" applyFont="1" applyBorder="1" applyAlignment="1">
      <alignment horizontal="center" vertical="center" wrapText="1"/>
    </xf>
    <xf numFmtId="49" fontId="4" fillId="0" borderId="30" xfId="2" applyNumberFormat="1" applyFont="1" applyBorder="1" applyAlignment="1">
      <alignment horizontal="center" vertical="center" wrapText="1"/>
    </xf>
    <xf numFmtId="0" fontId="4" fillId="0" borderId="30" xfId="2" applyFont="1" applyBorder="1" applyAlignment="1">
      <alignment vertical="center" wrapText="1"/>
    </xf>
    <xf numFmtId="49" fontId="4" fillId="0" borderId="16"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0" fontId="4" fillId="0" borderId="9" xfId="2" applyFont="1" applyBorder="1" applyAlignment="1">
      <alignment vertical="center" wrapText="1"/>
    </xf>
    <xf numFmtId="4" fontId="4" fillId="2" borderId="10" xfId="2" applyNumberFormat="1" applyFont="1" applyFill="1" applyBorder="1" applyAlignment="1">
      <alignment vertical="center" wrapText="1"/>
    </xf>
    <xf numFmtId="4" fontId="4" fillId="2" borderId="9" xfId="2" applyNumberFormat="1" applyFont="1" applyFill="1" applyBorder="1" applyAlignment="1">
      <alignment vertical="center" wrapText="1"/>
    </xf>
    <xf numFmtId="4" fontId="4" fillId="2" borderId="5" xfId="2" applyNumberFormat="1" applyFont="1" applyFill="1" applyBorder="1" applyAlignment="1">
      <alignment vertical="center" wrapText="1"/>
    </xf>
    <xf numFmtId="4" fontId="7" fillId="2" borderId="33" xfId="2" applyNumberFormat="1" applyFont="1" applyFill="1" applyBorder="1" applyAlignment="1">
      <alignment vertical="center" wrapText="1"/>
    </xf>
    <xf numFmtId="2" fontId="8" fillId="0" borderId="32" xfId="2" applyNumberFormat="1" applyBorder="1"/>
    <xf numFmtId="2" fontId="8" fillId="0" borderId="9" xfId="2" applyNumberFormat="1" applyBorder="1"/>
    <xf numFmtId="2" fontId="8" fillId="0" borderId="17" xfId="2" applyNumberFormat="1" applyBorder="1"/>
    <xf numFmtId="2" fontId="8" fillId="0" borderId="8" xfId="2" applyNumberFormat="1" applyBorder="1"/>
    <xf numFmtId="2" fontId="8" fillId="0" borderId="18" xfId="2" applyNumberFormat="1" applyBorder="1"/>
    <xf numFmtId="4" fontId="7" fillId="2" borderId="15" xfId="2" applyNumberFormat="1" applyFont="1" applyFill="1" applyBorder="1" applyAlignment="1">
      <alignment vertical="center" wrapText="1"/>
    </xf>
    <xf numFmtId="2" fontId="8" fillId="0" borderId="15" xfId="2" applyNumberFormat="1" applyBorder="1"/>
    <xf numFmtId="2" fontId="8" fillId="0" borderId="20" xfId="2" applyNumberFormat="1" applyBorder="1"/>
    <xf numFmtId="49" fontId="7" fillId="0" borderId="42" xfId="2" applyNumberFormat="1" applyFont="1" applyBorder="1" applyAlignment="1">
      <alignment horizontal="center" vertical="center" wrapText="1"/>
    </xf>
    <xf numFmtId="0" fontId="7" fillId="2" borderId="42" xfId="2" applyFont="1" applyFill="1" applyBorder="1" applyAlignment="1">
      <alignment horizontal="center" vertical="center" wrapText="1"/>
    </xf>
    <xf numFmtId="2" fontId="8" fillId="0" borderId="9" xfId="2" applyNumberFormat="1" applyBorder="1" applyAlignment="1">
      <alignment horizontal="left" vertical="top"/>
    </xf>
    <xf numFmtId="2" fontId="8" fillId="0" borderId="17" xfId="2" applyNumberFormat="1" applyBorder="1" applyAlignment="1">
      <alignment horizontal="left" vertical="top"/>
    </xf>
    <xf numFmtId="49" fontId="4" fillId="0" borderId="57" xfId="2" applyNumberFormat="1" applyFont="1" applyBorder="1" applyAlignment="1">
      <alignment horizontal="center" vertical="center" wrapText="1"/>
    </xf>
    <xf numFmtId="49" fontId="4" fillId="0" borderId="58" xfId="2" applyNumberFormat="1" applyFont="1" applyBorder="1" applyAlignment="1">
      <alignment horizontal="center" vertical="center" wrapText="1"/>
    </xf>
    <xf numFmtId="0" fontId="4" fillId="0" borderId="58" xfId="2" applyFont="1" applyBorder="1" applyAlignment="1">
      <alignment vertical="center" wrapText="1"/>
    </xf>
    <xf numFmtId="4" fontId="4" fillId="2" borderId="59" xfId="2" applyNumberFormat="1" applyFont="1" applyFill="1" applyBorder="1" applyAlignment="1">
      <alignment vertical="center" wrapText="1"/>
    </xf>
    <xf numFmtId="4" fontId="4" fillId="2" borderId="58" xfId="2" applyNumberFormat="1" applyFont="1" applyFill="1" applyBorder="1" applyAlignment="1">
      <alignment vertical="center" wrapText="1"/>
    </xf>
    <xf numFmtId="4" fontId="4" fillId="2" borderId="60" xfId="2" applyNumberFormat="1" applyFont="1" applyFill="1" applyBorder="1" applyAlignment="1">
      <alignment vertical="center" wrapText="1"/>
    </xf>
    <xf numFmtId="4" fontId="21" fillId="0" borderId="1" xfId="2" applyNumberFormat="1" applyFont="1"/>
    <xf numFmtId="4" fontId="22" fillId="0" borderId="1" xfId="2" applyNumberFormat="1" applyFont="1"/>
    <xf numFmtId="0" fontId="23" fillId="0" borderId="7" xfId="2" applyFont="1" applyBorder="1" applyAlignment="1">
      <alignment horizontal="center" vertical="center" wrapText="1"/>
    </xf>
    <xf numFmtId="4" fontId="2" fillId="2" borderId="36" xfId="2" applyNumberFormat="1" applyFont="1" applyFill="1" applyBorder="1" applyAlignment="1">
      <alignment vertical="center" wrapText="1"/>
    </xf>
    <xf numFmtId="0" fontId="23" fillId="0" borderId="6" xfId="2" applyFont="1" applyBorder="1" applyAlignment="1">
      <alignment horizontal="center" vertical="center" wrapText="1"/>
    </xf>
    <xf numFmtId="0" fontId="2" fillId="2" borderId="9" xfId="2" applyFont="1" applyFill="1" applyBorder="1" applyAlignment="1">
      <alignment vertical="center" wrapText="1"/>
    </xf>
    <xf numFmtId="4" fontId="2" fillId="2" borderId="5" xfId="2" applyNumberFormat="1" applyFont="1" applyFill="1" applyBorder="1" applyAlignment="1">
      <alignment vertical="center" wrapText="1"/>
    </xf>
    <xf numFmtId="0" fontId="23" fillId="0" borderId="45" xfId="2" applyFont="1" applyBorder="1" applyAlignment="1">
      <alignment horizontal="center" vertical="center" wrapText="1"/>
    </xf>
    <xf numFmtId="0" fontId="10" fillId="0" borderId="15" xfId="0" applyFont="1" applyBorder="1" applyAlignment="1">
      <alignment vertical="center" wrapText="1"/>
    </xf>
    <xf numFmtId="4" fontId="2" fillId="2" borderId="15" xfId="2" applyNumberFormat="1" applyFont="1" applyFill="1" applyBorder="1" applyAlignment="1">
      <alignment horizontal="right" vertical="top" wrapText="1"/>
    </xf>
    <xf numFmtId="4" fontId="2" fillId="2" borderId="35" xfId="2" applyNumberFormat="1" applyFont="1" applyFill="1" applyBorder="1" applyAlignment="1">
      <alignment vertical="center" wrapText="1"/>
    </xf>
    <xf numFmtId="49" fontId="10" fillId="0" borderId="21" xfId="2" applyNumberFormat="1" applyFont="1" applyBorder="1" applyAlignment="1">
      <alignment horizontal="center" vertical="center" wrapText="1"/>
    </xf>
    <xf numFmtId="49" fontId="10" fillId="0" borderId="16" xfId="2" applyNumberFormat="1" applyFont="1" applyBorder="1" applyAlignment="1">
      <alignment horizontal="center" vertical="center" wrapText="1"/>
    </xf>
    <xf numFmtId="49" fontId="10" fillId="0" borderId="19" xfId="2" applyNumberFormat="1" applyFont="1" applyBorder="1" applyAlignment="1">
      <alignment horizontal="center" vertical="center" wrapText="1"/>
    </xf>
    <xf numFmtId="0" fontId="10" fillId="0" borderId="7" xfId="2" applyFont="1" applyBorder="1" applyAlignment="1">
      <alignment horizontal="center" vertical="center" wrapText="1"/>
    </xf>
    <xf numFmtId="0" fontId="4" fillId="2" borderId="8" xfId="2" applyFont="1" applyFill="1" applyBorder="1" applyAlignment="1">
      <alignment vertical="center" wrapText="1"/>
    </xf>
    <xf numFmtId="0" fontId="10" fillId="0" borderId="6" xfId="2" applyFont="1" applyBorder="1" applyAlignment="1">
      <alignment horizontal="center" vertical="center" wrapText="1"/>
    </xf>
    <xf numFmtId="0" fontId="4" fillId="2" borderId="9" xfId="2" applyFont="1" applyFill="1" applyBorder="1" applyAlignment="1">
      <alignment vertical="center" wrapText="1"/>
    </xf>
    <xf numFmtId="0" fontId="10" fillId="0" borderId="45" xfId="2" applyFont="1" applyBorder="1" applyAlignment="1">
      <alignment horizontal="center" vertical="center" wrapText="1"/>
    </xf>
    <xf numFmtId="4" fontId="2" fillId="2" borderId="31" xfId="2" applyNumberFormat="1" applyFont="1" applyFill="1" applyBorder="1" applyAlignment="1">
      <alignment vertical="center" wrapText="1"/>
    </xf>
    <xf numFmtId="4" fontId="2" fillId="2" borderId="50" xfId="2" applyNumberFormat="1" applyFont="1" applyFill="1" applyBorder="1" applyAlignment="1">
      <alignment vertical="center" wrapText="1"/>
    </xf>
    <xf numFmtId="0" fontId="4" fillId="0" borderId="21" xfId="1" applyFont="1" applyBorder="1" applyAlignment="1">
      <alignment horizontal="center" vertical="center" wrapText="1"/>
    </xf>
    <xf numFmtId="0" fontId="10" fillId="0" borderId="8" xfId="0" applyFont="1" applyBorder="1" applyAlignment="1">
      <alignment vertical="center" wrapText="1"/>
    </xf>
    <xf numFmtId="4" fontId="7" fillId="2" borderId="22" xfId="2" applyNumberFormat="1" applyFont="1" applyFill="1" applyBorder="1" applyAlignment="1">
      <alignment vertical="center" wrapText="1"/>
    </xf>
    <xf numFmtId="4" fontId="7" fillId="2" borderId="36" xfId="2" applyNumberFormat="1" applyFont="1" applyFill="1" applyBorder="1" applyAlignment="1">
      <alignment vertical="center" wrapText="1"/>
    </xf>
    <xf numFmtId="4" fontId="2" fillId="2" borderId="22" xfId="2" applyNumberFormat="1" applyFont="1" applyFill="1" applyBorder="1" applyAlignment="1">
      <alignment horizontal="right" vertical="top" wrapText="1"/>
    </xf>
    <xf numFmtId="4" fontId="7" fillId="2" borderId="10" xfId="2" applyNumberFormat="1" applyFont="1" applyFill="1" applyBorder="1" applyAlignment="1">
      <alignment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5" fillId="0" borderId="42" xfId="2" applyFont="1" applyBorder="1" applyAlignment="1">
      <alignment horizontal="left" vertical="top" wrapText="1"/>
    </xf>
    <xf numFmtId="0" fontId="4" fillId="0" borderId="16" xfId="1" applyFont="1" applyBorder="1" applyAlignment="1">
      <alignment horizontal="center" vertical="center" wrapText="1"/>
    </xf>
    <xf numFmtId="0" fontId="4" fillId="0" borderId="19" xfId="1" applyFont="1" applyBorder="1" applyAlignment="1">
      <alignment horizontal="center" vertical="center" wrapText="1"/>
    </xf>
    <xf numFmtId="4" fontId="2" fillId="2" borderId="34" xfId="2" applyNumberFormat="1" applyFont="1" applyFill="1" applyBorder="1" applyAlignment="1">
      <alignment horizontal="right" vertical="top" wrapText="1"/>
    </xf>
    <xf numFmtId="49" fontId="20" fillId="0" borderId="21" xfId="2" applyNumberFormat="1" applyFont="1" applyBorder="1" applyAlignment="1">
      <alignment horizontal="center" vertical="center" wrapText="1"/>
    </xf>
    <xf numFmtId="0" fontId="20" fillId="0" borderId="8" xfId="2" applyFont="1" applyBorder="1" applyAlignment="1">
      <alignment horizontal="center" vertical="center" wrapText="1"/>
    </xf>
    <xf numFmtId="0" fontId="7" fillId="2" borderId="8" xfId="2" applyFont="1" applyFill="1" applyBorder="1" applyAlignment="1">
      <alignment vertical="center" wrapText="1"/>
    </xf>
    <xf numFmtId="4" fontId="7" fillId="2" borderId="34" xfId="2" applyNumberFormat="1" applyFont="1" applyFill="1" applyBorder="1" applyAlignment="1">
      <alignment vertical="center" wrapText="1"/>
    </xf>
    <xf numFmtId="4" fontId="7" fillId="2" borderId="35" xfId="2" applyNumberFormat="1" applyFont="1" applyFill="1" applyBorder="1" applyAlignment="1">
      <alignment vertical="center" wrapText="1"/>
    </xf>
    <xf numFmtId="0" fontId="18" fillId="0" borderId="30" xfId="2" applyFont="1" applyBorder="1" applyAlignment="1">
      <alignment horizontal="left" vertical="top" wrapText="1"/>
    </xf>
    <xf numFmtId="0" fontId="18" fillId="0" borderId="8" xfId="2" applyFont="1" applyBorder="1" applyAlignment="1">
      <alignment horizontal="left" vertical="top" wrapText="1"/>
    </xf>
    <xf numFmtId="0" fontId="18" fillId="0" borderId="9" xfId="2" applyFont="1" applyBorder="1" applyAlignment="1">
      <alignment horizontal="left" vertical="top" wrapText="1"/>
    </xf>
    <xf numFmtId="0" fontId="18" fillId="0" borderId="53" xfId="2" applyFont="1" applyBorder="1" applyAlignment="1">
      <alignment horizontal="left" vertical="top" wrapText="1"/>
    </xf>
    <xf numFmtId="0" fontId="7" fillId="0" borderId="38" xfId="2" applyFont="1" applyBorder="1" applyAlignment="1">
      <alignment horizontal="left" vertical="top" wrapText="1"/>
    </xf>
    <xf numFmtId="4" fontId="7" fillId="2" borderId="47" xfId="2" applyNumberFormat="1" applyFont="1" applyFill="1" applyBorder="1" applyAlignment="1">
      <alignment vertical="center" wrapText="1"/>
    </xf>
    <xf numFmtId="0" fontId="10" fillId="0" borderId="9" xfId="0" applyFont="1" applyBorder="1" applyAlignment="1">
      <alignment vertical="center" wrapText="1"/>
    </xf>
    <xf numFmtId="4" fontId="2" fillId="2" borderId="9" xfId="2" applyNumberFormat="1" applyFont="1" applyFill="1" applyBorder="1" applyAlignment="1">
      <alignment horizontal="right" vertical="top" wrapText="1"/>
    </xf>
    <xf numFmtId="0" fontId="8" fillId="0" borderId="15" xfId="2" applyBorder="1" applyAlignment="1">
      <alignment horizontal="left" vertical="top"/>
    </xf>
    <xf numFmtId="0" fontId="8" fillId="0" borderId="20" xfId="2" applyBorder="1" applyAlignment="1">
      <alignment horizontal="left" vertical="top"/>
    </xf>
    <xf numFmtId="4" fontId="2" fillId="2" borderId="30" xfId="2" applyNumberFormat="1" applyFont="1" applyFill="1" applyBorder="1" applyAlignment="1">
      <alignment vertical="center" wrapText="1"/>
    </xf>
    <xf numFmtId="4" fontId="2" fillId="2" borderId="7" xfId="2" applyNumberFormat="1" applyFont="1" applyFill="1" applyBorder="1" applyAlignment="1">
      <alignment horizontal="right" vertical="top" wrapText="1"/>
    </xf>
    <xf numFmtId="4" fontId="2" fillId="2" borderId="39" xfId="2" applyNumberFormat="1" applyFont="1" applyFill="1" applyBorder="1" applyAlignment="1">
      <alignment horizontal="right" vertical="top" wrapText="1"/>
    </xf>
    <xf numFmtId="0" fontId="8" fillId="0" borderId="13" xfId="2" applyBorder="1" applyAlignment="1">
      <alignment horizontal="center" vertical="center"/>
    </xf>
    <xf numFmtId="0" fontId="8" fillId="0" borderId="14" xfId="2" applyBorder="1" applyAlignment="1">
      <alignment horizontal="center" vertical="center"/>
    </xf>
    <xf numFmtId="0" fontId="6" fillId="0" borderId="14" xfId="2" applyFont="1" applyBorder="1" applyAlignment="1">
      <alignment horizontal="left" vertical="center"/>
    </xf>
    <xf numFmtId="4" fontId="9" fillId="0" borderId="4" xfId="2" applyNumberFormat="1" applyFont="1" applyBorder="1" applyAlignment="1">
      <alignment horizontal="right" vertical="center"/>
    </xf>
    <xf numFmtId="0" fontId="8" fillId="0" borderId="11" xfId="2" applyBorder="1" applyAlignment="1">
      <alignment horizontal="center" vertical="center"/>
    </xf>
    <xf numFmtId="0" fontId="8" fillId="0" borderId="12" xfId="2" applyBorder="1" applyAlignment="1">
      <alignment horizontal="center" vertical="center"/>
    </xf>
    <xf numFmtId="0" fontId="6" fillId="0" borderId="12" xfId="2" applyFont="1" applyBorder="1" applyAlignment="1">
      <alignment horizontal="left" vertical="center"/>
    </xf>
    <xf numFmtId="4" fontId="9" fillId="0" borderId="2" xfId="2" applyNumberFormat="1" applyFont="1" applyBorder="1" applyAlignment="1">
      <alignment horizontal="right" vertical="center"/>
    </xf>
    <xf numFmtId="4" fontId="24" fillId="0" borderId="1" xfId="2" applyNumberFormat="1" applyFont="1"/>
    <xf numFmtId="49" fontId="7" fillId="0" borderId="25" xfId="2" applyNumberFormat="1" applyFont="1" applyBorder="1" applyAlignment="1">
      <alignment horizontal="center" vertical="center" wrapText="1"/>
    </xf>
    <xf numFmtId="49" fontId="7" fillId="0" borderId="26" xfId="2" applyNumberFormat="1" applyFont="1" applyBorder="1" applyAlignment="1">
      <alignment horizontal="center" vertical="center" wrapText="1"/>
    </xf>
    <xf numFmtId="0" fontId="7" fillId="2" borderId="26" xfId="2" applyFont="1" applyFill="1" applyBorder="1" applyAlignment="1">
      <alignment horizontal="left" vertical="center" wrapText="1"/>
    </xf>
    <xf numFmtId="4" fontId="7" fillId="2" borderId="27" xfId="2" applyNumberFormat="1" applyFont="1" applyFill="1" applyBorder="1" applyAlignment="1">
      <alignment vertical="center" wrapText="1"/>
    </xf>
    <xf numFmtId="4" fontId="2" fillId="2" borderId="15" xfId="2" applyNumberFormat="1" applyFont="1" applyFill="1" applyBorder="1" applyAlignment="1">
      <alignment horizontal="right" wrapText="1"/>
    </xf>
    <xf numFmtId="4" fontId="2" fillId="2" borderId="22" xfId="2" applyNumberFormat="1" applyFont="1" applyFill="1" applyBorder="1" applyAlignment="1">
      <alignment horizontal="right" wrapText="1"/>
    </xf>
    <xf numFmtId="49" fontId="4" fillId="0" borderId="13" xfId="2"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0" fontId="4" fillId="0" borderId="14" xfId="2" applyFont="1" applyBorder="1" applyAlignment="1">
      <alignment vertical="center" wrapText="1"/>
    </xf>
    <xf numFmtId="4" fontId="4" fillId="2" borderId="61" xfId="2" applyNumberFormat="1" applyFont="1" applyFill="1" applyBorder="1" applyAlignment="1">
      <alignment vertical="center" wrapText="1"/>
    </xf>
    <xf numFmtId="4" fontId="4" fillId="2" borderId="14" xfId="2" applyNumberFormat="1" applyFont="1" applyFill="1" applyBorder="1" applyAlignment="1">
      <alignment vertical="center" wrapText="1"/>
    </xf>
    <xf numFmtId="4" fontId="4" fillId="2" borderId="4" xfId="2" applyNumberFormat="1" applyFont="1" applyFill="1" applyBorder="1" applyAlignment="1">
      <alignment vertical="center" wrapText="1"/>
    </xf>
    <xf numFmtId="4" fontId="7" fillId="2" borderId="54" xfId="2" applyNumberFormat="1" applyFont="1" applyFill="1" applyBorder="1" applyAlignment="1">
      <alignment vertical="center" wrapText="1"/>
    </xf>
    <xf numFmtId="4" fontId="7" fillId="2" borderId="53" xfId="2" applyNumberFormat="1" applyFont="1" applyFill="1" applyBorder="1" applyAlignment="1">
      <alignment vertical="center" wrapText="1"/>
    </xf>
    <xf numFmtId="4" fontId="7" fillId="2" borderId="56" xfId="2" applyNumberFormat="1" applyFont="1" applyFill="1" applyBorder="1" applyAlignment="1">
      <alignment vertical="center" wrapText="1"/>
    </xf>
    <xf numFmtId="4" fontId="7" fillId="2" borderId="5" xfId="2" applyNumberFormat="1" applyFont="1" applyFill="1" applyBorder="1" applyAlignment="1">
      <alignment vertical="center" wrapText="1"/>
    </xf>
    <xf numFmtId="4" fontId="2" fillId="2" borderId="54" xfId="2" applyNumberFormat="1" applyFont="1" applyFill="1" applyBorder="1" applyAlignment="1">
      <alignment vertical="center" wrapText="1"/>
    </xf>
    <xf numFmtId="49" fontId="4" fillId="0" borderId="16" xfId="2" applyNumberFormat="1" applyFont="1" applyBorder="1" applyAlignment="1">
      <alignment horizontal="center" vertical="top" wrapText="1"/>
    </xf>
    <xf numFmtId="49" fontId="4" fillId="0" borderId="9" xfId="2" applyNumberFormat="1" applyFont="1" applyBorder="1" applyAlignment="1">
      <alignment horizontal="center" vertical="top" wrapText="1"/>
    </xf>
    <xf numFmtId="0" fontId="25" fillId="0" borderId="9" xfId="3" applyFont="1" applyBorder="1" applyAlignment="1">
      <alignment vertical="top" wrapText="1"/>
    </xf>
    <xf numFmtId="0" fontId="18" fillId="3" borderId="51" xfId="1" applyFont="1" applyFill="1" applyBorder="1" applyAlignment="1">
      <alignment horizontal="center" vertical="center" wrapText="1"/>
    </xf>
    <xf numFmtId="0" fontId="19" fillId="0" borderId="52" xfId="2" applyFont="1" applyBorder="1" applyAlignment="1">
      <alignment horizontal="center" vertical="center" wrapText="1"/>
    </xf>
    <xf numFmtId="0" fontId="18" fillId="3" borderId="19" xfId="1" applyFont="1" applyFill="1" applyBorder="1" applyAlignment="1">
      <alignment horizontal="center" vertical="center" wrapText="1"/>
    </xf>
    <xf numFmtId="0" fontId="19" fillId="0" borderId="45" xfId="2" applyFont="1" applyBorder="1" applyAlignment="1">
      <alignment horizontal="center" vertical="center" wrapText="1"/>
    </xf>
    <xf numFmtId="0" fontId="19" fillId="0" borderId="15" xfId="0" applyFont="1" applyBorder="1" applyAlignment="1">
      <alignment vertical="center" wrapText="1"/>
    </xf>
    <xf numFmtId="4" fontId="16" fillId="2" borderId="34" xfId="2" applyNumberFormat="1" applyFont="1" applyFill="1" applyBorder="1" applyAlignment="1">
      <alignment horizontal="right" vertical="top" wrapText="1"/>
    </xf>
    <xf numFmtId="4" fontId="16" fillId="2" borderId="34" xfId="2" applyNumberFormat="1" applyFont="1" applyFill="1" applyBorder="1" applyAlignment="1">
      <alignment vertical="center" wrapText="1"/>
    </xf>
    <xf numFmtId="0" fontId="12" fillId="0" borderId="34" xfId="2" applyFont="1" applyBorder="1" applyAlignment="1">
      <alignment horizontal="left" vertical="top"/>
    </xf>
    <xf numFmtId="0" fontId="12" fillId="0" borderId="15" xfId="2" applyFont="1" applyBorder="1" applyAlignment="1">
      <alignment horizontal="left" vertical="top"/>
    </xf>
    <xf numFmtId="0" fontId="12" fillId="0" borderId="20" xfId="2" applyFont="1" applyBorder="1" applyAlignment="1">
      <alignment horizontal="left" vertical="top"/>
    </xf>
    <xf numFmtId="0" fontId="18" fillId="3" borderId="21" xfId="1" applyFont="1" applyFill="1" applyBorder="1" applyAlignment="1">
      <alignment horizontal="center" vertical="center" wrapText="1"/>
    </xf>
    <xf numFmtId="4" fontId="16" fillId="2" borderId="22" xfId="2" applyNumberFormat="1" applyFont="1" applyFill="1" applyBorder="1" applyAlignment="1">
      <alignment horizontal="right" vertical="top" wrapText="1"/>
    </xf>
    <xf numFmtId="0" fontId="12" fillId="0" borderId="22" xfId="2" applyFont="1" applyBorder="1" applyAlignment="1">
      <alignment horizontal="left" vertical="top"/>
    </xf>
    <xf numFmtId="0" fontId="8" fillId="0" borderId="1" xfId="2" applyAlignment="1">
      <alignment horizontal="center"/>
    </xf>
    <xf numFmtId="4" fontId="2" fillId="0" borderId="8" xfId="2" applyNumberFormat="1" applyFont="1" applyBorder="1"/>
    <xf numFmtId="4" fontId="2" fillId="0" borderId="18" xfId="2" applyNumberFormat="1" applyFont="1" applyBorder="1"/>
    <xf numFmtId="4" fontId="2" fillId="0" borderId="9" xfId="2" applyNumberFormat="1" applyFont="1" applyBorder="1"/>
    <xf numFmtId="4" fontId="2" fillId="0" borderId="17" xfId="2" applyNumberFormat="1" applyFont="1" applyBorder="1"/>
    <xf numFmtId="4" fontId="2" fillId="2" borderId="8" xfId="2" applyNumberFormat="1" applyFont="1" applyFill="1" applyBorder="1" applyAlignment="1">
      <alignment horizontal="right" vertical="top" wrapText="1"/>
    </xf>
    <xf numFmtId="4" fontId="2" fillId="2" borderId="36" xfId="2" applyNumberFormat="1" applyFont="1" applyFill="1" applyBorder="1" applyAlignment="1">
      <alignment horizontal="right" vertical="top" wrapText="1"/>
    </xf>
    <xf numFmtId="4" fontId="2" fillId="2" borderId="18" xfId="2" applyNumberFormat="1" applyFont="1" applyFill="1" applyBorder="1" applyAlignment="1">
      <alignment horizontal="right" vertical="top" wrapText="1"/>
    </xf>
    <xf numFmtId="4" fontId="2" fillId="2" borderId="59" xfId="2" applyNumberFormat="1" applyFont="1" applyFill="1" applyBorder="1" applyAlignment="1">
      <alignment vertical="center" wrapText="1"/>
    </xf>
    <xf numFmtId="0" fontId="6" fillId="0" borderId="1" xfId="2" applyFont="1" applyAlignment="1">
      <alignment vertical="center"/>
    </xf>
    <xf numFmtId="0" fontId="4" fillId="3" borderId="37" xfId="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38" xfId="1" applyFont="1" applyFill="1" applyBorder="1" applyAlignment="1">
      <alignment horizontal="left" vertical="center" wrapText="1"/>
    </xf>
    <xf numFmtId="4" fontId="14" fillId="2" borderId="64" xfId="2" applyNumberFormat="1" applyFont="1" applyFill="1" applyBorder="1" applyAlignment="1">
      <alignment horizontal="right" vertical="top" wrapText="1"/>
    </xf>
    <xf numFmtId="4" fontId="14" fillId="2" borderId="48" xfId="2" applyNumberFormat="1" applyFont="1" applyFill="1" applyBorder="1" applyAlignment="1">
      <alignment horizontal="right" vertical="top" wrapText="1"/>
    </xf>
    <xf numFmtId="4" fontId="14" fillId="2" borderId="46" xfId="2" applyNumberFormat="1" applyFont="1" applyFill="1" applyBorder="1" applyAlignment="1">
      <alignment horizontal="right" vertical="top" wrapText="1"/>
    </xf>
    <xf numFmtId="4" fontId="14" fillId="2" borderId="38" xfId="2" applyNumberFormat="1" applyFont="1" applyFill="1" applyBorder="1" applyAlignment="1">
      <alignment horizontal="right" vertical="top" wrapText="1"/>
    </xf>
    <xf numFmtId="0" fontId="1" fillId="0" borderId="1" xfId="2" applyFont="1"/>
    <xf numFmtId="0" fontId="13" fillId="0" borderId="1" xfId="2" applyFont="1" applyAlignment="1">
      <alignment vertical="top"/>
    </xf>
    <xf numFmtId="0" fontId="6" fillId="0" borderId="23" xfId="2" applyFont="1" applyBorder="1" applyAlignment="1">
      <alignment horizontal="center" vertical="top"/>
    </xf>
    <xf numFmtId="0" fontId="6" fillId="0" borderId="23" xfId="2" applyFont="1" applyBorder="1" applyAlignment="1">
      <alignment horizontal="center" vertical="center"/>
    </xf>
    <xf numFmtId="0" fontId="1" fillId="0" borderId="1" xfId="2" applyFont="1" applyAlignment="1">
      <alignment horizontal="center" vertical="top"/>
    </xf>
    <xf numFmtId="0" fontId="8" fillId="0" borderId="1" xfId="2" applyAlignment="1">
      <alignment horizontal="center" vertical="top"/>
    </xf>
    <xf numFmtId="0" fontId="6" fillId="0" borderId="62" xfId="2" applyFont="1" applyBorder="1" applyAlignment="1">
      <alignment horizontal="center" vertical="center"/>
    </xf>
    <xf numFmtId="0" fontId="6" fillId="0" borderId="1" xfId="2" applyFont="1" applyAlignment="1">
      <alignment horizontal="center" vertical="center"/>
    </xf>
    <xf numFmtId="0" fontId="26" fillId="0" borderId="62" xfId="2" applyFont="1" applyBorder="1" applyAlignment="1">
      <alignment horizontal="center" vertical="center"/>
    </xf>
    <xf numFmtId="0" fontId="26" fillId="0" borderId="63" xfId="2" applyFont="1" applyBorder="1" applyAlignment="1">
      <alignment horizontal="center" vertical="center"/>
    </xf>
  </cellXfs>
  <cellStyles count="4">
    <cellStyle name="Normal_Доходи" xfId="1" xr:uid="{E05AFD34-31F4-4BE2-A8FB-8F429EACFB32}"/>
    <cellStyle name="Звичайний" xfId="0" builtinId="0"/>
    <cellStyle name="Обычный 2" xfId="2" xr:uid="{D4E49227-4CC0-41DE-9661-613AF007E938}"/>
    <cellStyle name="Обычный_ДОД4-2003" xfId="3" xr:uid="{9E6F6C2E-9229-45BB-852C-2B28C2A9A6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FABF-BBAA-4347-A7B1-F11CABEB0F7A}">
  <dimension ref="A1:L511"/>
  <sheetViews>
    <sheetView tabSelected="1" workbookViewId="0">
      <pane xSplit="4" ySplit="9" topLeftCell="E49" activePane="bottomRight" state="frozen"/>
      <selection activeCell="A659" sqref="A659:H659"/>
      <selection pane="topRight" activeCell="A659" sqref="A659:H659"/>
      <selection pane="bottomLeft" activeCell="A659" sqref="A659:H659"/>
      <selection pane="bottomRight" activeCell="L9" sqref="L9"/>
    </sheetView>
  </sheetViews>
  <sheetFormatPr defaultRowHeight="12.75" x14ac:dyDescent="0.2"/>
  <cols>
    <col min="1" max="2" width="13.42578125" style="1" customWidth="1"/>
    <col min="3" max="3" width="79.85546875" style="1" customWidth="1"/>
    <col min="4" max="5" width="17" style="1" customWidth="1"/>
    <col min="6" max="6" width="16.85546875" style="1" customWidth="1"/>
    <col min="7" max="8" width="17" style="1" customWidth="1"/>
    <col min="9" max="10" width="9.140625" style="1"/>
    <col min="11" max="11" width="14.85546875" style="1" customWidth="1"/>
    <col min="12" max="12" width="18.28515625" style="1" customWidth="1"/>
    <col min="13" max="16384" width="9.140625" style="1"/>
  </cols>
  <sheetData>
    <row r="1" spans="1:11" ht="16.5" x14ac:dyDescent="0.2">
      <c r="E1" s="241"/>
      <c r="F1" s="241" t="s">
        <v>166</v>
      </c>
      <c r="G1" s="241"/>
      <c r="H1" s="241"/>
    </row>
    <row r="2" spans="1:11" ht="16.5" x14ac:dyDescent="0.2">
      <c r="E2" s="241"/>
      <c r="F2" s="241" t="s">
        <v>58</v>
      </c>
      <c r="G2" s="241"/>
      <c r="H2" s="241"/>
    </row>
    <row r="3" spans="1:11" ht="16.5" x14ac:dyDescent="0.2">
      <c r="E3" s="241"/>
      <c r="F3" s="241" t="s">
        <v>182</v>
      </c>
      <c r="G3" s="241"/>
      <c r="H3" s="241"/>
    </row>
    <row r="5" spans="1:11" ht="16.5" x14ac:dyDescent="0.2">
      <c r="A5" s="244" t="s">
        <v>178</v>
      </c>
      <c r="B5" s="245"/>
      <c r="C5" s="245"/>
      <c r="D5" s="245"/>
      <c r="E5" s="245"/>
      <c r="F5" s="245"/>
      <c r="G5" s="245"/>
      <c r="H5" s="245"/>
    </row>
    <row r="6" spans="1:11" x14ac:dyDescent="0.2">
      <c r="A6" s="248">
        <v>1710000000</v>
      </c>
      <c r="B6" s="246"/>
      <c r="C6" s="246"/>
      <c r="F6" s="232"/>
      <c r="G6" s="232"/>
      <c r="H6" s="232"/>
    </row>
    <row r="7" spans="1:11" ht="15" customHeight="1" x14ac:dyDescent="0.2">
      <c r="A7" s="249" t="s">
        <v>173</v>
      </c>
      <c r="B7" s="247"/>
      <c r="C7" s="247"/>
      <c r="F7" s="232"/>
      <c r="G7" s="232"/>
      <c r="H7" s="232"/>
    </row>
    <row r="8" spans="1:11" ht="13.5" thickBot="1" x14ac:dyDescent="0.25">
      <c r="A8" s="2"/>
      <c r="H8" s="223" t="s">
        <v>172</v>
      </c>
    </row>
    <row r="9" spans="1:11" ht="84.75" customHeight="1" thickBot="1" x14ac:dyDescent="0.25">
      <c r="A9" s="3" t="s">
        <v>6</v>
      </c>
      <c r="B9" s="3" t="s">
        <v>7</v>
      </c>
      <c r="C9" s="3" t="s">
        <v>8</v>
      </c>
      <c r="D9" s="4" t="s">
        <v>114</v>
      </c>
      <c r="E9" s="4" t="s">
        <v>171</v>
      </c>
      <c r="F9" s="4" t="s">
        <v>160</v>
      </c>
      <c r="G9" s="4" t="s">
        <v>161</v>
      </c>
      <c r="H9" s="4" t="s">
        <v>162</v>
      </c>
    </row>
    <row r="10" spans="1:11" ht="12" customHeight="1" thickBot="1" x14ac:dyDescent="0.25">
      <c r="A10" s="11" t="s">
        <v>9</v>
      </c>
      <c r="B10" s="12" t="s">
        <v>2</v>
      </c>
      <c r="C10" s="12" t="s">
        <v>0</v>
      </c>
      <c r="D10" s="12" t="s">
        <v>3</v>
      </c>
      <c r="E10" s="12" t="s">
        <v>1</v>
      </c>
      <c r="F10" s="12" t="s">
        <v>4</v>
      </c>
      <c r="G10" s="12" t="s">
        <v>5</v>
      </c>
      <c r="H10" s="13" t="s">
        <v>10</v>
      </c>
    </row>
    <row r="11" spans="1:11" ht="18.75" customHeight="1" thickBot="1" x14ac:dyDescent="0.25">
      <c r="A11" s="242" t="s">
        <v>47</v>
      </c>
      <c r="B11" s="242"/>
      <c r="C11" s="242"/>
      <c r="D11" s="242"/>
      <c r="E11" s="242"/>
      <c r="F11" s="242"/>
      <c r="G11" s="242"/>
      <c r="H11" s="242"/>
    </row>
    <row r="12" spans="1:11" ht="21" customHeight="1" thickBot="1" x14ac:dyDescent="0.25">
      <c r="A12" s="33" t="s">
        <v>67</v>
      </c>
      <c r="B12" s="34" t="s">
        <v>68</v>
      </c>
      <c r="C12" s="35" t="s">
        <v>69</v>
      </c>
      <c r="D12" s="36">
        <f>SUM(D13:D29)</f>
        <v>5612262</v>
      </c>
      <c r="E12" s="30">
        <f>SUM(E13:E29)</f>
        <v>2002775</v>
      </c>
      <c r="F12" s="30">
        <f>SUM(F13:F104)</f>
        <v>0</v>
      </c>
      <c r="G12" s="36">
        <f>SUM(G13:G104)</f>
        <v>0</v>
      </c>
      <c r="H12" s="37">
        <f>SUM(H13:H104)</f>
        <v>0</v>
      </c>
      <c r="K12" s="130"/>
    </row>
    <row r="13" spans="1:11" ht="15" customHeight="1" thickTop="1" x14ac:dyDescent="0.2">
      <c r="A13" s="38">
        <v>1750200000</v>
      </c>
      <c r="B13" s="39"/>
      <c r="C13" s="40" t="s">
        <v>77</v>
      </c>
      <c r="D13" s="41">
        <v>372877</v>
      </c>
      <c r="E13" s="31">
        <v>213649</v>
      </c>
      <c r="F13" s="42"/>
      <c r="G13" s="42"/>
      <c r="H13" s="43"/>
      <c r="K13" s="14"/>
    </row>
    <row r="14" spans="1:11" ht="15" customHeight="1" x14ac:dyDescent="0.2">
      <c r="A14" s="44">
        <v>1750300000</v>
      </c>
      <c r="B14" s="45"/>
      <c r="C14" s="46" t="s">
        <v>15</v>
      </c>
      <c r="D14" s="47">
        <v>1478528</v>
      </c>
      <c r="E14" s="32">
        <v>296900</v>
      </c>
      <c r="F14" s="48"/>
      <c r="G14" s="48"/>
      <c r="H14" s="49"/>
    </row>
    <row r="15" spans="1:11" ht="15" customHeight="1" x14ac:dyDescent="0.2">
      <c r="A15" s="44" t="s">
        <v>70</v>
      </c>
      <c r="B15" s="45"/>
      <c r="C15" s="46" t="s">
        <v>180</v>
      </c>
      <c r="D15" s="47">
        <v>358659</v>
      </c>
      <c r="E15" s="32">
        <v>151223</v>
      </c>
      <c r="F15" s="48"/>
      <c r="G15" s="48"/>
      <c r="H15" s="49"/>
      <c r="K15" s="14"/>
    </row>
    <row r="16" spans="1:11" ht="15" customHeight="1" x14ac:dyDescent="0.2">
      <c r="A16" s="44" t="s">
        <v>71</v>
      </c>
      <c r="B16" s="45"/>
      <c r="C16" s="46" t="s">
        <v>19</v>
      </c>
      <c r="D16" s="47">
        <v>385905</v>
      </c>
      <c r="E16" s="32">
        <v>154163</v>
      </c>
      <c r="F16" s="48"/>
      <c r="G16" s="48"/>
      <c r="H16" s="49"/>
      <c r="K16" s="14"/>
    </row>
    <row r="17" spans="1:11" ht="15" customHeight="1" x14ac:dyDescent="0.2">
      <c r="A17" s="44">
        <v>1752400000</v>
      </c>
      <c r="B17" s="45"/>
      <c r="C17" s="46" t="s">
        <v>63</v>
      </c>
      <c r="D17" s="47">
        <v>191493</v>
      </c>
      <c r="E17" s="32">
        <v>208155</v>
      </c>
      <c r="F17" s="48"/>
      <c r="G17" s="48"/>
      <c r="H17" s="49"/>
    </row>
    <row r="18" spans="1:11" ht="15" customHeight="1" x14ac:dyDescent="0.2">
      <c r="A18" s="50">
        <v>1752700000</v>
      </c>
      <c r="B18" s="45"/>
      <c r="C18" s="51" t="s">
        <v>22</v>
      </c>
      <c r="D18" s="47"/>
      <c r="E18" s="32">
        <v>82930</v>
      </c>
      <c r="F18" s="48"/>
      <c r="G18" s="48"/>
      <c r="H18" s="49"/>
    </row>
    <row r="19" spans="1:11" ht="15" customHeight="1" x14ac:dyDescent="0.2">
      <c r="A19" s="50">
        <v>1752900000</v>
      </c>
      <c r="B19" s="52"/>
      <c r="C19" s="51" t="s">
        <v>95</v>
      </c>
      <c r="D19" s="47"/>
      <c r="E19" s="32">
        <v>6415</v>
      </c>
      <c r="F19" s="48"/>
      <c r="G19" s="48"/>
      <c r="H19" s="49"/>
    </row>
    <row r="20" spans="1:11" ht="15" customHeight="1" x14ac:dyDescent="0.2">
      <c r="A20" s="50">
        <v>1753800000</v>
      </c>
      <c r="B20" s="45"/>
      <c r="C20" s="51" t="s">
        <v>99</v>
      </c>
      <c r="D20" s="47">
        <v>13316</v>
      </c>
      <c r="E20" s="32">
        <v>128188</v>
      </c>
      <c r="F20" s="48"/>
      <c r="G20" s="48"/>
      <c r="H20" s="49"/>
    </row>
    <row r="21" spans="1:11" ht="15" customHeight="1" x14ac:dyDescent="0.2">
      <c r="A21" s="44" t="s">
        <v>72</v>
      </c>
      <c r="B21" s="45"/>
      <c r="C21" s="46" t="s">
        <v>30</v>
      </c>
      <c r="D21" s="47">
        <v>147511</v>
      </c>
      <c r="E21" s="32">
        <v>48851</v>
      </c>
      <c r="F21" s="48"/>
      <c r="G21" s="48"/>
      <c r="H21" s="49"/>
    </row>
    <row r="22" spans="1:11" ht="15" customHeight="1" x14ac:dyDescent="0.2">
      <c r="A22" s="44" t="s">
        <v>109</v>
      </c>
      <c r="B22" s="45"/>
      <c r="C22" s="46" t="s">
        <v>33</v>
      </c>
      <c r="D22" s="47">
        <v>308812</v>
      </c>
      <c r="E22" s="32">
        <v>188187</v>
      </c>
      <c r="F22" s="48"/>
      <c r="G22" s="48"/>
      <c r="H22" s="49"/>
    </row>
    <row r="23" spans="1:11" ht="15" customHeight="1" x14ac:dyDescent="0.2">
      <c r="A23" s="50">
        <v>1755800000</v>
      </c>
      <c r="B23" s="45"/>
      <c r="C23" s="51" t="s">
        <v>36</v>
      </c>
      <c r="D23" s="47"/>
      <c r="E23" s="32">
        <v>71307</v>
      </c>
      <c r="F23" s="48"/>
      <c r="G23" s="48"/>
      <c r="H23" s="49"/>
    </row>
    <row r="24" spans="1:11" ht="15" customHeight="1" x14ac:dyDescent="0.2">
      <c r="A24" s="50">
        <v>1755900000</v>
      </c>
      <c r="B24" s="45"/>
      <c r="C24" s="51" t="s">
        <v>37</v>
      </c>
      <c r="D24" s="47">
        <v>53039</v>
      </c>
      <c r="E24" s="32">
        <v>52751</v>
      </c>
      <c r="F24" s="48"/>
      <c r="G24" s="48"/>
      <c r="H24" s="49"/>
    </row>
    <row r="25" spans="1:11" ht="15" customHeight="1" x14ac:dyDescent="0.2">
      <c r="A25" s="50">
        <v>1756100000</v>
      </c>
      <c r="B25" s="45"/>
      <c r="C25" s="51" t="s">
        <v>39</v>
      </c>
      <c r="D25" s="47"/>
      <c r="E25" s="32">
        <v>51134</v>
      </c>
      <c r="F25" s="48"/>
      <c r="G25" s="48"/>
      <c r="H25" s="49"/>
    </row>
    <row r="26" spans="1:11" ht="15" customHeight="1" x14ac:dyDescent="0.2">
      <c r="A26" s="50">
        <v>1756200000</v>
      </c>
      <c r="B26" s="45"/>
      <c r="C26" s="51" t="s">
        <v>40</v>
      </c>
      <c r="D26" s="47">
        <v>46133</v>
      </c>
      <c r="E26" s="32"/>
      <c r="F26" s="48"/>
      <c r="G26" s="48"/>
      <c r="H26" s="49"/>
    </row>
    <row r="27" spans="1:11" ht="15" customHeight="1" x14ac:dyDescent="0.2">
      <c r="A27" s="44" t="s">
        <v>73</v>
      </c>
      <c r="B27" s="45"/>
      <c r="C27" s="46" t="s">
        <v>181</v>
      </c>
      <c r="D27" s="47">
        <v>648325</v>
      </c>
      <c r="E27" s="32">
        <v>157557</v>
      </c>
      <c r="F27" s="48"/>
      <c r="G27" s="48"/>
      <c r="H27" s="49"/>
    </row>
    <row r="28" spans="1:11" ht="15" customHeight="1" x14ac:dyDescent="0.2">
      <c r="A28" s="44" t="s">
        <v>110</v>
      </c>
      <c r="B28" s="45"/>
      <c r="C28" s="46" t="s">
        <v>42</v>
      </c>
      <c r="D28" s="47">
        <v>738558</v>
      </c>
      <c r="E28" s="32">
        <v>109287</v>
      </c>
      <c r="F28" s="48"/>
      <c r="G28" s="48"/>
      <c r="H28" s="49"/>
    </row>
    <row r="29" spans="1:11" ht="15" customHeight="1" thickBot="1" x14ac:dyDescent="0.25">
      <c r="A29" s="44" t="s">
        <v>74</v>
      </c>
      <c r="B29" s="45"/>
      <c r="C29" s="46" t="s">
        <v>44</v>
      </c>
      <c r="D29" s="53">
        <v>869106</v>
      </c>
      <c r="E29" s="32">
        <v>82078</v>
      </c>
      <c r="F29" s="48"/>
      <c r="G29" s="48"/>
      <c r="H29" s="49"/>
    </row>
    <row r="30" spans="1:11" ht="264.75" customHeight="1" thickTop="1" thickBot="1" x14ac:dyDescent="0.25">
      <c r="A30" s="75" t="s">
        <v>167</v>
      </c>
      <c r="B30" s="87">
        <v>9241</v>
      </c>
      <c r="C30" s="77" t="s">
        <v>111</v>
      </c>
      <c r="D30" s="89">
        <f>D31+D32+D33+D34+D35+D36+D37+D38+D39+D41+D40+D42</f>
        <v>69461825</v>
      </c>
      <c r="E30" s="78">
        <f t="shared" ref="E30:H30" si="0">E31+E39+E40+E41+E42</f>
        <v>0</v>
      </c>
      <c r="F30" s="78">
        <f t="shared" si="0"/>
        <v>0</v>
      </c>
      <c r="G30" s="78">
        <f t="shared" si="0"/>
        <v>0</v>
      </c>
      <c r="H30" s="101">
        <f t="shared" si="0"/>
        <v>0</v>
      </c>
      <c r="K30" s="130"/>
    </row>
    <row r="31" spans="1:11" ht="15" customHeight="1" thickTop="1" x14ac:dyDescent="0.2">
      <c r="A31" s="80" t="s">
        <v>152</v>
      </c>
      <c r="B31" s="81"/>
      <c r="C31" s="82" t="s">
        <v>83</v>
      </c>
      <c r="D31" s="149">
        <v>2307111</v>
      </c>
      <c r="E31" s="149"/>
      <c r="F31" s="149"/>
      <c r="G31" s="149"/>
      <c r="H31" s="150"/>
    </row>
    <row r="32" spans="1:11" ht="15" customHeight="1" x14ac:dyDescent="0.2">
      <c r="A32" s="141" t="s">
        <v>153</v>
      </c>
      <c r="B32" s="144"/>
      <c r="C32" s="145" t="s">
        <v>92</v>
      </c>
      <c r="D32" s="17">
        <v>2750424</v>
      </c>
      <c r="E32" s="17"/>
      <c r="F32" s="17"/>
      <c r="G32" s="17"/>
      <c r="H32" s="133"/>
      <c r="K32" s="14"/>
    </row>
    <row r="33" spans="1:11" ht="15" customHeight="1" x14ac:dyDescent="0.2">
      <c r="A33" s="141" t="s">
        <v>150</v>
      </c>
      <c r="B33" s="144"/>
      <c r="C33" s="145" t="s">
        <v>63</v>
      </c>
      <c r="D33" s="17">
        <v>2325000</v>
      </c>
      <c r="E33" s="17"/>
      <c r="F33" s="17"/>
      <c r="G33" s="17"/>
      <c r="H33" s="133"/>
    </row>
    <row r="34" spans="1:11" ht="15" customHeight="1" x14ac:dyDescent="0.2">
      <c r="A34" s="141" t="s">
        <v>151</v>
      </c>
      <c r="B34" s="144"/>
      <c r="C34" s="145" t="s">
        <v>22</v>
      </c>
      <c r="D34" s="17">
        <v>1888337</v>
      </c>
      <c r="E34" s="17"/>
      <c r="F34" s="17"/>
      <c r="G34" s="17"/>
      <c r="H34" s="133"/>
    </row>
    <row r="35" spans="1:11" ht="15" customHeight="1" x14ac:dyDescent="0.2">
      <c r="A35" s="141" t="s">
        <v>149</v>
      </c>
      <c r="B35" s="144"/>
      <c r="C35" s="145" t="s">
        <v>23</v>
      </c>
      <c r="D35" s="17">
        <v>3329846</v>
      </c>
      <c r="E35" s="17"/>
      <c r="F35" s="17"/>
      <c r="G35" s="17"/>
      <c r="H35" s="133"/>
    </row>
    <row r="36" spans="1:11" ht="15" customHeight="1" x14ac:dyDescent="0.2">
      <c r="A36" s="141" t="s">
        <v>148</v>
      </c>
      <c r="B36" s="144"/>
      <c r="C36" s="145" t="s">
        <v>25</v>
      </c>
      <c r="D36" s="17">
        <v>2378590</v>
      </c>
      <c r="E36" s="17"/>
      <c r="F36" s="17"/>
      <c r="G36" s="17"/>
      <c r="H36" s="133"/>
    </row>
    <row r="37" spans="1:11" ht="15" customHeight="1" x14ac:dyDescent="0.2">
      <c r="A37" s="141" t="s">
        <v>147</v>
      </c>
      <c r="B37" s="144"/>
      <c r="C37" s="145" t="s">
        <v>26</v>
      </c>
      <c r="D37" s="17">
        <v>1878799</v>
      </c>
      <c r="E37" s="17"/>
      <c r="F37" s="17"/>
      <c r="G37" s="17"/>
      <c r="H37" s="133"/>
    </row>
    <row r="38" spans="1:11" ht="15" customHeight="1" x14ac:dyDescent="0.2">
      <c r="A38" s="141" t="s">
        <v>146</v>
      </c>
      <c r="B38" s="144"/>
      <c r="C38" s="145" t="s">
        <v>34</v>
      </c>
      <c r="D38" s="17">
        <v>1550000</v>
      </c>
      <c r="E38" s="17"/>
      <c r="F38" s="17"/>
      <c r="G38" s="17"/>
      <c r="H38" s="133"/>
    </row>
    <row r="39" spans="1:11" ht="15" customHeight="1" x14ac:dyDescent="0.2">
      <c r="A39" s="141" t="s">
        <v>145</v>
      </c>
      <c r="B39" s="144"/>
      <c r="C39" s="145" t="s">
        <v>37</v>
      </c>
      <c r="D39" s="17">
        <v>2293341</v>
      </c>
      <c r="E39" s="17"/>
      <c r="F39" s="17"/>
      <c r="G39" s="17"/>
      <c r="H39" s="133"/>
    </row>
    <row r="40" spans="1:11" ht="15" customHeight="1" x14ac:dyDescent="0.2">
      <c r="A40" s="141">
        <v>1756400000</v>
      </c>
      <c r="B40" s="144"/>
      <c r="C40" s="145" t="s">
        <v>42</v>
      </c>
      <c r="D40" s="17">
        <v>41864630</v>
      </c>
      <c r="E40" s="17"/>
      <c r="F40" s="17"/>
      <c r="G40" s="17"/>
      <c r="H40" s="133"/>
    </row>
    <row r="41" spans="1:11" ht="15" customHeight="1" x14ac:dyDescent="0.2">
      <c r="A41" s="142">
        <v>1756500000</v>
      </c>
      <c r="B41" s="146"/>
      <c r="C41" s="147" t="s">
        <v>43</v>
      </c>
      <c r="D41" s="16">
        <v>1924863</v>
      </c>
      <c r="E41" s="16"/>
      <c r="F41" s="16"/>
      <c r="G41" s="16"/>
      <c r="H41" s="136"/>
    </row>
    <row r="42" spans="1:11" ht="15" customHeight="1" thickBot="1" x14ac:dyDescent="0.25">
      <c r="A42" s="143" t="s">
        <v>74</v>
      </c>
      <c r="B42" s="148"/>
      <c r="C42" s="138" t="s">
        <v>44</v>
      </c>
      <c r="D42" s="139">
        <v>4970884</v>
      </c>
      <c r="E42" s="29"/>
      <c r="F42" s="29"/>
      <c r="G42" s="29"/>
      <c r="H42" s="140"/>
    </row>
    <row r="43" spans="1:11" ht="237" customHeight="1" thickTop="1" thickBot="1" x14ac:dyDescent="0.25">
      <c r="A43" s="75" t="s">
        <v>168</v>
      </c>
      <c r="B43" s="87">
        <v>9242</v>
      </c>
      <c r="C43" s="77" t="s">
        <v>112</v>
      </c>
      <c r="D43" s="78">
        <f>D45+D44</f>
        <v>39526122</v>
      </c>
      <c r="E43" s="78">
        <v>0</v>
      </c>
      <c r="F43" s="78">
        <v>0</v>
      </c>
      <c r="G43" s="78">
        <v>0</v>
      </c>
      <c r="H43" s="101">
        <v>0</v>
      </c>
      <c r="K43" s="130"/>
    </row>
    <row r="44" spans="1:11" ht="15" customHeight="1" thickTop="1" x14ac:dyDescent="0.2">
      <c r="A44" s="151">
        <v>1755500000</v>
      </c>
      <c r="B44" s="132"/>
      <c r="C44" s="152" t="s">
        <v>33</v>
      </c>
      <c r="D44" s="155">
        <v>6028538</v>
      </c>
      <c r="E44" s="153"/>
      <c r="F44" s="153"/>
      <c r="G44" s="153"/>
      <c r="H44" s="154"/>
      <c r="K44" s="130"/>
    </row>
    <row r="45" spans="1:11" ht="15" customHeight="1" thickBot="1" x14ac:dyDescent="0.25">
      <c r="A45" s="161">
        <v>1756400000</v>
      </c>
      <c r="B45" s="137"/>
      <c r="C45" s="138" t="s">
        <v>42</v>
      </c>
      <c r="D45" s="162">
        <v>33497584</v>
      </c>
      <c r="E45" s="166"/>
      <c r="F45" s="166"/>
      <c r="G45" s="166"/>
      <c r="H45" s="167"/>
    </row>
    <row r="46" spans="1:11" ht="167.25" customHeight="1" thickTop="1" x14ac:dyDescent="0.2">
      <c r="A46" s="163" t="s">
        <v>169</v>
      </c>
      <c r="B46" s="164">
        <v>9243</v>
      </c>
      <c r="C46" s="165" t="s">
        <v>113</v>
      </c>
      <c r="D46" s="153">
        <f>D47+D49+D50+D48</f>
        <v>18458456</v>
      </c>
      <c r="E46" s="153">
        <v>0</v>
      </c>
      <c r="F46" s="153">
        <v>0</v>
      </c>
      <c r="G46" s="153">
        <v>0</v>
      </c>
      <c r="H46" s="154">
        <v>0</v>
      </c>
      <c r="K46" s="130"/>
    </row>
    <row r="47" spans="1:11" ht="15" customHeight="1" x14ac:dyDescent="0.2">
      <c r="A47" s="160">
        <v>1753200000</v>
      </c>
      <c r="B47" s="134"/>
      <c r="C47" s="135" t="s">
        <v>23</v>
      </c>
      <c r="D47" s="16">
        <v>2248234</v>
      </c>
      <c r="E47" s="16"/>
      <c r="F47" s="16"/>
      <c r="G47" s="16"/>
      <c r="H47" s="136"/>
    </row>
    <row r="48" spans="1:11" ht="15" customHeight="1" x14ac:dyDescent="0.2">
      <c r="A48" s="160">
        <v>1756200000</v>
      </c>
      <c r="B48" s="134"/>
      <c r="C48" s="135" t="s">
        <v>40</v>
      </c>
      <c r="D48" s="16">
        <v>2025544</v>
      </c>
      <c r="E48" s="16"/>
      <c r="F48" s="16"/>
      <c r="G48" s="16"/>
      <c r="H48" s="136"/>
      <c r="K48" s="14"/>
    </row>
    <row r="49" spans="1:11" ht="15" customHeight="1" x14ac:dyDescent="0.2">
      <c r="A49" s="160">
        <v>1756400000</v>
      </c>
      <c r="B49" s="134"/>
      <c r="C49" s="135" t="s">
        <v>42</v>
      </c>
      <c r="D49" s="16">
        <v>10820616</v>
      </c>
      <c r="E49" s="16"/>
      <c r="F49" s="16"/>
      <c r="G49" s="16"/>
      <c r="H49" s="136"/>
    </row>
    <row r="50" spans="1:11" ht="15" customHeight="1" thickBot="1" x14ac:dyDescent="0.25">
      <c r="A50" s="161">
        <v>1756600000</v>
      </c>
      <c r="B50" s="137"/>
      <c r="C50" s="138" t="s">
        <v>44</v>
      </c>
      <c r="D50" s="162">
        <v>3364062</v>
      </c>
      <c r="E50" s="29"/>
      <c r="F50" s="29"/>
      <c r="G50" s="29"/>
      <c r="H50" s="140"/>
    </row>
    <row r="51" spans="1:11" ht="64.5" customHeight="1" thickTop="1" thickBot="1" x14ac:dyDescent="0.25">
      <c r="A51" s="157">
        <v>5119245</v>
      </c>
      <c r="B51" s="158">
        <v>9245</v>
      </c>
      <c r="C51" s="159" t="s">
        <v>115</v>
      </c>
      <c r="D51" s="63">
        <f>SUM(D52:D83)</f>
        <v>365427</v>
      </c>
      <c r="E51" s="63">
        <f>SUM(E52:E83)</f>
        <v>10264032</v>
      </c>
      <c r="F51" s="63">
        <f>SUM(F52:F83)</f>
        <v>0</v>
      </c>
      <c r="G51" s="64">
        <f>SUM(G52:G83)</f>
        <v>0</v>
      </c>
      <c r="H51" s="65">
        <f>SUM(H52:H83)</f>
        <v>0</v>
      </c>
      <c r="K51" s="130"/>
    </row>
    <row r="52" spans="1:11" ht="15" customHeight="1" thickTop="1" x14ac:dyDescent="0.2">
      <c r="A52" s="50">
        <v>1710000000</v>
      </c>
      <c r="B52" s="45"/>
      <c r="C52" s="168" t="s">
        <v>108</v>
      </c>
      <c r="D52" s="66"/>
      <c r="E52" s="66">
        <v>1970517</v>
      </c>
      <c r="F52" s="66"/>
      <c r="G52" s="67"/>
      <c r="H52" s="68"/>
    </row>
    <row r="53" spans="1:11" ht="15" customHeight="1" x14ac:dyDescent="0.2">
      <c r="A53" s="50">
        <v>1750400000</v>
      </c>
      <c r="B53" s="45"/>
      <c r="C53" s="169" t="s">
        <v>16</v>
      </c>
      <c r="D53" s="31"/>
      <c r="E53" s="31">
        <v>184288</v>
      </c>
      <c r="F53" s="31"/>
      <c r="G53" s="69"/>
      <c r="H53" s="70"/>
    </row>
    <row r="54" spans="1:11" ht="15" customHeight="1" x14ac:dyDescent="0.2">
      <c r="A54" s="50">
        <v>1751000000</v>
      </c>
      <c r="B54" s="45"/>
      <c r="C54" s="169" t="s">
        <v>86</v>
      </c>
      <c r="D54" s="31"/>
      <c r="E54" s="31">
        <v>184288</v>
      </c>
      <c r="F54" s="31"/>
      <c r="G54" s="69"/>
      <c r="H54" s="70"/>
      <c r="K54" s="14"/>
    </row>
    <row r="55" spans="1:11" ht="15" customHeight="1" x14ac:dyDescent="0.2">
      <c r="A55" s="50">
        <v>1751100000</v>
      </c>
      <c r="B55" s="45"/>
      <c r="C55" s="169" t="s">
        <v>87</v>
      </c>
      <c r="D55" s="31"/>
      <c r="E55" s="31">
        <v>153574</v>
      </c>
      <c r="F55" s="31"/>
      <c r="G55" s="69"/>
      <c r="H55" s="70"/>
    </row>
    <row r="56" spans="1:11" ht="15" customHeight="1" x14ac:dyDescent="0.2">
      <c r="A56" s="50">
        <v>1751200000</v>
      </c>
      <c r="B56" s="45"/>
      <c r="C56" s="169" t="s">
        <v>88</v>
      </c>
      <c r="D56" s="31"/>
      <c r="E56" s="31">
        <v>122859</v>
      </c>
      <c r="F56" s="31"/>
      <c r="G56" s="69"/>
      <c r="H56" s="70"/>
      <c r="K56" s="14"/>
    </row>
    <row r="57" spans="1:11" ht="15" customHeight="1" x14ac:dyDescent="0.2">
      <c r="A57" s="50">
        <v>1751400000</v>
      </c>
      <c r="B57" s="45"/>
      <c r="C57" s="169" t="s">
        <v>89</v>
      </c>
      <c r="D57" s="31"/>
      <c r="E57" s="31">
        <v>113196</v>
      </c>
      <c r="F57" s="31"/>
      <c r="G57" s="69"/>
      <c r="H57" s="70"/>
    </row>
    <row r="58" spans="1:11" ht="15" customHeight="1" x14ac:dyDescent="0.2">
      <c r="A58" s="50">
        <v>1751600000</v>
      </c>
      <c r="B58" s="45"/>
      <c r="C58" s="169" t="s">
        <v>78</v>
      </c>
      <c r="D58" s="31"/>
      <c r="E58" s="31">
        <v>159276</v>
      </c>
      <c r="F58" s="31"/>
      <c r="G58" s="69"/>
      <c r="H58" s="70"/>
    </row>
    <row r="59" spans="1:11" ht="15" customHeight="1" x14ac:dyDescent="0.2">
      <c r="A59" s="50">
        <v>1752200000</v>
      </c>
      <c r="B59" s="45"/>
      <c r="C59" s="169" t="s">
        <v>61</v>
      </c>
      <c r="D59" s="31"/>
      <c r="E59" s="31">
        <v>122859</v>
      </c>
      <c r="F59" s="31"/>
      <c r="G59" s="69"/>
      <c r="H59" s="70"/>
    </row>
    <row r="60" spans="1:11" ht="15" customHeight="1" x14ac:dyDescent="0.2">
      <c r="A60" s="50">
        <v>1752400000</v>
      </c>
      <c r="B60" s="45"/>
      <c r="C60" s="169" t="s">
        <v>63</v>
      </c>
      <c r="D60" s="31"/>
      <c r="E60" s="31">
        <v>153574</v>
      </c>
      <c r="F60" s="31"/>
      <c r="G60" s="69"/>
      <c r="H60" s="70"/>
    </row>
    <row r="61" spans="1:11" ht="15" customHeight="1" x14ac:dyDescent="0.2">
      <c r="A61" s="50">
        <v>1752500000</v>
      </c>
      <c r="B61" s="45"/>
      <c r="C61" s="169" t="s">
        <v>79</v>
      </c>
      <c r="D61" s="31"/>
      <c r="E61" s="31">
        <v>184288</v>
      </c>
      <c r="F61" s="31"/>
      <c r="G61" s="69"/>
      <c r="H61" s="70"/>
    </row>
    <row r="62" spans="1:11" ht="15" customHeight="1" x14ac:dyDescent="0.2">
      <c r="A62" s="50">
        <v>1752600000</v>
      </c>
      <c r="B62" s="45"/>
      <c r="C62" s="169" t="s">
        <v>80</v>
      </c>
      <c r="D62" s="31"/>
      <c r="E62" s="31">
        <v>153574</v>
      </c>
      <c r="F62" s="31"/>
      <c r="G62" s="69"/>
      <c r="H62" s="70"/>
    </row>
    <row r="63" spans="1:11" ht="15" customHeight="1" x14ac:dyDescent="0.2">
      <c r="A63" s="50">
        <v>1753100000</v>
      </c>
      <c r="B63" s="45"/>
      <c r="C63" s="169" t="s">
        <v>64</v>
      </c>
      <c r="D63" s="31"/>
      <c r="E63" s="31">
        <v>184288</v>
      </c>
      <c r="F63" s="31"/>
      <c r="G63" s="69"/>
      <c r="H63" s="70"/>
    </row>
    <row r="64" spans="1:11" ht="15" customHeight="1" x14ac:dyDescent="0.2">
      <c r="A64" s="50">
        <v>1753400000</v>
      </c>
      <c r="B64" s="45"/>
      <c r="C64" s="169" t="s">
        <v>81</v>
      </c>
      <c r="D64" s="31">
        <v>130368</v>
      </c>
      <c r="E64" s="31">
        <v>1095150</v>
      </c>
      <c r="F64" s="31"/>
      <c r="G64" s="69"/>
      <c r="H64" s="70"/>
    </row>
    <row r="65" spans="1:8" ht="15" customHeight="1" x14ac:dyDescent="0.2">
      <c r="A65" s="50">
        <v>1753500000</v>
      </c>
      <c r="B65" s="45"/>
      <c r="C65" s="169" t="s">
        <v>82</v>
      </c>
      <c r="D65" s="31"/>
      <c r="E65" s="31">
        <v>184288</v>
      </c>
      <c r="F65" s="31"/>
      <c r="G65" s="69"/>
      <c r="H65" s="70"/>
    </row>
    <row r="66" spans="1:8" ht="15" customHeight="1" x14ac:dyDescent="0.2">
      <c r="A66" s="50">
        <v>1753700000</v>
      </c>
      <c r="B66" s="45"/>
      <c r="C66" s="169" t="s">
        <v>98</v>
      </c>
      <c r="D66" s="31"/>
      <c r="E66" s="31">
        <v>184288</v>
      </c>
      <c r="F66" s="31"/>
      <c r="G66" s="69"/>
      <c r="H66" s="70"/>
    </row>
    <row r="67" spans="1:8" ht="15" customHeight="1" x14ac:dyDescent="0.2">
      <c r="A67" s="50">
        <v>175390000</v>
      </c>
      <c r="B67" s="45"/>
      <c r="C67" s="169" t="s">
        <v>100</v>
      </c>
      <c r="D67" s="31"/>
      <c r="E67" s="31">
        <v>92144</v>
      </c>
      <c r="F67" s="31"/>
      <c r="G67" s="69"/>
      <c r="H67" s="70"/>
    </row>
    <row r="68" spans="1:8" ht="15" customHeight="1" x14ac:dyDescent="0.2">
      <c r="A68" s="50">
        <v>1754000000</v>
      </c>
      <c r="B68" s="45"/>
      <c r="C68" s="169" t="s">
        <v>101</v>
      </c>
      <c r="D68" s="31"/>
      <c r="E68" s="31">
        <v>153574</v>
      </c>
      <c r="F68" s="31"/>
      <c r="G68" s="69"/>
      <c r="H68" s="70"/>
    </row>
    <row r="69" spans="1:8" ht="15" customHeight="1" x14ac:dyDescent="0.2">
      <c r="A69" s="50">
        <v>1754100000</v>
      </c>
      <c r="B69" s="45"/>
      <c r="C69" s="169" t="s">
        <v>102</v>
      </c>
      <c r="D69" s="31">
        <v>6108</v>
      </c>
      <c r="E69" s="31">
        <v>245718</v>
      </c>
      <c r="F69" s="31"/>
      <c r="G69" s="69"/>
      <c r="H69" s="70"/>
    </row>
    <row r="70" spans="1:8" ht="15" customHeight="1" x14ac:dyDescent="0.2">
      <c r="A70" s="50">
        <v>1754300000</v>
      </c>
      <c r="B70" s="45"/>
      <c r="C70" s="169" t="s">
        <v>103</v>
      </c>
      <c r="D70" s="31">
        <v>19197</v>
      </c>
      <c r="E70" s="31">
        <v>245718</v>
      </c>
      <c r="F70" s="31"/>
      <c r="G70" s="69"/>
      <c r="H70" s="70"/>
    </row>
    <row r="71" spans="1:8" ht="15" customHeight="1" x14ac:dyDescent="0.2">
      <c r="A71" s="50">
        <v>1754600000</v>
      </c>
      <c r="B71" s="45"/>
      <c r="C71" s="169" t="s">
        <v>24</v>
      </c>
      <c r="D71" s="31"/>
      <c r="E71" s="31">
        <v>184288</v>
      </c>
      <c r="F71" s="31"/>
      <c r="G71" s="69"/>
      <c r="H71" s="70"/>
    </row>
    <row r="72" spans="1:8" ht="15" customHeight="1" x14ac:dyDescent="0.2">
      <c r="A72" s="50">
        <v>1754700000</v>
      </c>
      <c r="B72" s="45"/>
      <c r="C72" s="169" t="s">
        <v>25</v>
      </c>
      <c r="D72" s="31"/>
      <c r="E72" s="31">
        <v>382602</v>
      </c>
      <c r="F72" s="31"/>
      <c r="G72" s="69"/>
      <c r="H72" s="70"/>
    </row>
    <row r="73" spans="1:8" ht="15" customHeight="1" x14ac:dyDescent="0.2">
      <c r="A73" s="50">
        <v>1754800000</v>
      </c>
      <c r="B73" s="45"/>
      <c r="C73" s="169" t="s">
        <v>26</v>
      </c>
      <c r="D73" s="31">
        <v>30715</v>
      </c>
      <c r="E73" s="31">
        <v>430006</v>
      </c>
      <c r="F73" s="31"/>
      <c r="G73" s="69"/>
      <c r="H73" s="70"/>
    </row>
    <row r="74" spans="1:8" ht="15" customHeight="1" x14ac:dyDescent="0.2">
      <c r="A74" s="50">
        <v>1755200000</v>
      </c>
      <c r="B74" s="45"/>
      <c r="C74" s="169" t="s">
        <v>30</v>
      </c>
      <c r="D74" s="31">
        <v>33052</v>
      </c>
      <c r="E74" s="31">
        <v>245718</v>
      </c>
      <c r="F74" s="31"/>
      <c r="G74" s="69"/>
      <c r="H74" s="70"/>
    </row>
    <row r="75" spans="1:8" ht="15" customHeight="1" x14ac:dyDescent="0.2">
      <c r="A75" s="50">
        <v>1755400000</v>
      </c>
      <c r="B75" s="45"/>
      <c r="C75" s="169" t="s">
        <v>32</v>
      </c>
      <c r="D75" s="31">
        <v>33052</v>
      </c>
      <c r="E75" s="31">
        <v>495784</v>
      </c>
      <c r="F75" s="31"/>
      <c r="G75" s="69"/>
      <c r="H75" s="70"/>
    </row>
    <row r="76" spans="1:8" ht="15" customHeight="1" x14ac:dyDescent="0.2">
      <c r="A76" s="50">
        <v>1755600000</v>
      </c>
      <c r="B76" s="45"/>
      <c r="C76" s="170" t="s">
        <v>34</v>
      </c>
      <c r="D76" s="32">
        <v>27922</v>
      </c>
      <c r="E76" s="32">
        <v>245718</v>
      </c>
      <c r="F76" s="32"/>
      <c r="G76" s="71"/>
      <c r="H76" s="72"/>
    </row>
    <row r="77" spans="1:8" ht="15" customHeight="1" x14ac:dyDescent="0.2">
      <c r="A77" s="50">
        <v>1755700000</v>
      </c>
      <c r="B77" s="45"/>
      <c r="C77" s="170" t="s">
        <v>35</v>
      </c>
      <c r="D77" s="32"/>
      <c r="E77" s="32">
        <v>153574</v>
      </c>
      <c r="F77" s="32"/>
      <c r="G77" s="71"/>
      <c r="H77" s="72"/>
    </row>
    <row r="78" spans="1:8" ht="15" customHeight="1" x14ac:dyDescent="0.2">
      <c r="A78" s="50">
        <v>1756000000</v>
      </c>
      <c r="B78" s="45"/>
      <c r="C78" s="170" t="s">
        <v>38</v>
      </c>
      <c r="D78" s="32"/>
      <c r="E78" s="32">
        <v>153574</v>
      </c>
      <c r="F78" s="32"/>
      <c r="G78" s="71"/>
      <c r="H78" s="72"/>
    </row>
    <row r="79" spans="1:8" ht="15" customHeight="1" x14ac:dyDescent="0.2">
      <c r="A79" s="50">
        <v>1756100000</v>
      </c>
      <c r="B79" s="45"/>
      <c r="C79" s="171" t="s">
        <v>39</v>
      </c>
      <c r="D79" s="60"/>
      <c r="E79" s="60">
        <v>396627</v>
      </c>
      <c r="F79" s="60"/>
      <c r="G79" s="73"/>
      <c r="H79" s="74"/>
    </row>
    <row r="80" spans="1:8" ht="15" customHeight="1" x14ac:dyDescent="0.2">
      <c r="A80" s="50">
        <v>1756200000</v>
      </c>
      <c r="B80" s="45"/>
      <c r="C80" s="46" t="s">
        <v>40</v>
      </c>
      <c r="D80" s="61"/>
      <c r="E80" s="32">
        <v>176973</v>
      </c>
      <c r="F80" s="62"/>
      <c r="G80" s="48"/>
      <c r="H80" s="49"/>
    </row>
    <row r="81" spans="1:12" ht="15" customHeight="1" x14ac:dyDescent="0.2">
      <c r="A81" s="50">
        <v>1756400000</v>
      </c>
      <c r="B81" s="45"/>
      <c r="C81" s="46" t="s">
        <v>42</v>
      </c>
      <c r="D81" s="61">
        <v>27923</v>
      </c>
      <c r="E81" s="32">
        <v>982871</v>
      </c>
      <c r="F81" s="62"/>
      <c r="G81" s="48"/>
      <c r="H81" s="49"/>
    </row>
    <row r="82" spans="1:12" ht="15" customHeight="1" x14ac:dyDescent="0.2">
      <c r="A82" s="50">
        <v>1756500000</v>
      </c>
      <c r="B82" s="45"/>
      <c r="C82" s="46" t="s">
        <v>43</v>
      </c>
      <c r="D82" s="61">
        <v>33052</v>
      </c>
      <c r="E82" s="32">
        <v>264418</v>
      </c>
      <c r="F82" s="62"/>
      <c r="G82" s="48"/>
      <c r="H82" s="49"/>
    </row>
    <row r="83" spans="1:12" ht="15" customHeight="1" thickBot="1" x14ac:dyDescent="0.25">
      <c r="A83" s="212">
        <v>1756600000</v>
      </c>
      <c r="B83" s="213"/>
      <c r="C83" s="214" t="s">
        <v>44</v>
      </c>
      <c r="D83" s="215">
        <v>24038</v>
      </c>
      <c r="E83" s="216">
        <v>264418</v>
      </c>
      <c r="F83" s="217"/>
      <c r="G83" s="218"/>
      <c r="H83" s="219"/>
    </row>
    <row r="84" spans="1:12" ht="255.75" customHeight="1" thickTop="1" thickBot="1" x14ac:dyDescent="0.25">
      <c r="A84" s="75" t="s">
        <v>170</v>
      </c>
      <c r="B84" s="87">
        <v>9246</v>
      </c>
      <c r="C84" s="172" t="s">
        <v>163</v>
      </c>
      <c r="D84" s="93">
        <f>SUM(D85:D101)</f>
        <v>0</v>
      </c>
      <c r="E84" s="93">
        <f t="shared" ref="E84:H84" si="1">SUM(E85:E101)</f>
        <v>111854732</v>
      </c>
      <c r="F84" s="93">
        <f t="shared" si="1"/>
        <v>0</v>
      </c>
      <c r="G84" s="94">
        <f t="shared" si="1"/>
        <v>0</v>
      </c>
      <c r="H84" s="173">
        <f t="shared" si="1"/>
        <v>0</v>
      </c>
      <c r="L84" s="14"/>
    </row>
    <row r="85" spans="1:12" ht="16.5" customHeight="1" thickTop="1" x14ac:dyDescent="0.2">
      <c r="A85" s="220">
        <v>1710000000</v>
      </c>
      <c r="B85" s="39"/>
      <c r="C85" s="40" t="s">
        <v>108</v>
      </c>
      <c r="D85" s="221"/>
      <c r="E85" s="31">
        <v>62053</v>
      </c>
      <c r="F85" s="222"/>
      <c r="G85" s="42"/>
      <c r="H85" s="43"/>
    </row>
    <row r="86" spans="1:12" ht="16.5" customHeight="1" x14ac:dyDescent="0.2">
      <c r="A86" s="220">
        <v>1750300000</v>
      </c>
      <c r="B86" s="39"/>
      <c r="C86" s="40" t="s">
        <v>15</v>
      </c>
      <c r="D86" s="221"/>
      <c r="E86" s="31">
        <v>2088428</v>
      </c>
      <c r="F86" s="222"/>
      <c r="G86" s="42"/>
      <c r="H86" s="43"/>
    </row>
    <row r="87" spans="1:12" ht="16.5" customHeight="1" x14ac:dyDescent="0.2">
      <c r="A87" s="220">
        <v>1750800000</v>
      </c>
      <c r="B87" s="39"/>
      <c r="C87" s="40" t="s">
        <v>84</v>
      </c>
      <c r="D87" s="221"/>
      <c r="E87" s="31">
        <v>2088427</v>
      </c>
      <c r="F87" s="222"/>
      <c r="G87" s="42"/>
      <c r="H87" s="43"/>
    </row>
    <row r="88" spans="1:12" ht="16.5" customHeight="1" x14ac:dyDescent="0.2">
      <c r="A88" s="220">
        <v>1751900000</v>
      </c>
      <c r="B88" s="39"/>
      <c r="C88" s="40" t="s">
        <v>91</v>
      </c>
      <c r="D88" s="221"/>
      <c r="E88" s="31">
        <v>2109105</v>
      </c>
      <c r="F88" s="222"/>
      <c r="G88" s="42"/>
      <c r="H88" s="43"/>
    </row>
    <row r="89" spans="1:12" ht="16.5" customHeight="1" x14ac:dyDescent="0.2">
      <c r="A89" s="220">
        <v>1753200000</v>
      </c>
      <c r="B89" s="39"/>
      <c r="C89" s="40" t="s">
        <v>23</v>
      </c>
      <c r="D89" s="221"/>
      <c r="E89" s="31">
        <v>9121126</v>
      </c>
      <c r="F89" s="222"/>
      <c r="G89" s="42"/>
      <c r="H89" s="43"/>
    </row>
    <row r="90" spans="1:12" ht="16.5" customHeight="1" x14ac:dyDescent="0.2">
      <c r="A90" s="220">
        <v>1753400000</v>
      </c>
      <c r="B90" s="39"/>
      <c r="C90" s="40" t="s">
        <v>81</v>
      </c>
      <c r="D90" s="221"/>
      <c r="E90" s="31">
        <v>2075750</v>
      </c>
      <c r="F90" s="222"/>
      <c r="G90" s="42"/>
      <c r="H90" s="43"/>
    </row>
    <row r="91" spans="1:12" ht="16.5" customHeight="1" x14ac:dyDescent="0.2">
      <c r="A91" s="220">
        <v>1753500000</v>
      </c>
      <c r="B91" s="39"/>
      <c r="C91" s="40" t="s">
        <v>53</v>
      </c>
      <c r="D91" s="221"/>
      <c r="E91" s="31">
        <v>2572664</v>
      </c>
      <c r="F91" s="222"/>
      <c r="G91" s="42"/>
      <c r="H91" s="43"/>
    </row>
    <row r="92" spans="1:12" ht="16.5" customHeight="1" x14ac:dyDescent="0.2">
      <c r="A92" s="220">
        <v>1754600000</v>
      </c>
      <c r="B92" s="39"/>
      <c r="C92" s="40" t="s">
        <v>24</v>
      </c>
      <c r="D92" s="221"/>
      <c r="E92" s="31">
        <v>2092148</v>
      </c>
      <c r="F92" s="222"/>
      <c r="G92" s="42"/>
      <c r="H92" s="43"/>
    </row>
    <row r="93" spans="1:12" ht="16.5" customHeight="1" x14ac:dyDescent="0.2">
      <c r="A93" s="220">
        <v>1754800000</v>
      </c>
      <c r="B93" s="39"/>
      <c r="C93" s="40" t="s">
        <v>26</v>
      </c>
      <c r="D93" s="221"/>
      <c r="E93" s="31">
        <v>2908432</v>
      </c>
      <c r="F93" s="222"/>
      <c r="G93" s="42"/>
      <c r="H93" s="43"/>
    </row>
    <row r="94" spans="1:12" ht="16.5" customHeight="1" x14ac:dyDescent="0.2">
      <c r="A94" s="220">
        <v>1755500000</v>
      </c>
      <c r="B94" s="39"/>
      <c r="C94" s="40" t="s">
        <v>33</v>
      </c>
      <c r="D94" s="221"/>
      <c r="E94" s="31">
        <v>2072750</v>
      </c>
      <c r="F94" s="222"/>
      <c r="G94" s="42"/>
      <c r="H94" s="43"/>
    </row>
    <row r="95" spans="1:12" ht="16.5" customHeight="1" x14ac:dyDescent="0.2">
      <c r="A95" s="220">
        <v>1755900000</v>
      </c>
      <c r="B95" s="39"/>
      <c r="C95" s="40" t="s">
        <v>37</v>
      </c>
      <c r="D95" s="221"/>
      <c r="E95" s="31">
        <v>4857980</v>
      </c>
      <c r="F95" s="222"/>
      <c r="G95" s="42"/>
      <c r="H95" s="43"/>
    </row>
    <row r="96" spans="1:12" ht="16.5" customHeight="1" x14ac:dyDescent="0.2">
      <c r="A96" s="220">
        <v>1756000000</v>
      </c>
      <c r="B96" s="39"/>
      <c r="C96" s="40" t="s">
        <v>38</v>
      </c>
      <c r="D96" s="221"/>
      <c r="E96" s="31">
        <v>2109105</v>
      </c>
      <c r="F96" s="222"/>
      <c r="G96" s="42"/>
      <c r="H96" s="43"/>
    </row>
    <row r="97" spans="1:12" ht="16.5" customHeight="1" x14ac:dyDescent="0.2">
      <c r="A97" s="220">
        <v>1756100000</v>
      </c>
      <c r="B97" s="39"/>
      <c r="C97" s="40" t="s">
        <v>39</v>
      </c>
      <c r="D97" s="221"/>
      <c r="E97" s="31">
        <v>2067750</v>
      </c>
      <c r="F97" s="222"/>
      <c r="G97" s="42"/>
      <c r="H97" s="43"/>
    </row>
    <row r="98" spans="1:12" ht="16.5" customHeight="1" x14ac:dyDescent="0.2">
      <c r="A98" s="220">
        <v>1756200000</v>
      </c>
      <c r="B98" s="39"/>
      <c r="C98" s="40" t="s">
        <v>40</v>
      </c>
      <c r="D98" s="221"/>
      <c r="E98" s="31">
        <v>2427705</v>
      </c>
      <c r="F98" s="222"/>
      <c r="G98" s="42"/>
      <c r="H98" s="43"/>
    </row>
    <row r="99" spans="1:12" ht="16.5" customHeight="1" x14ac:dyDescent="0.2">
      <c r="A99" s="220">
        <v>1756400000</v>
      </c>
      <c r="B99" s="39"/>
      <c r="C99" s="40" t="s">
        <v>42</v>
      </c>
      <c r="D99" s="221"/>
      <c r="E99" s="31">
        <v>52307619</v>
      </c>
      <c r="F99" s="222"/>
      <c r="G99" s="42"/>
      <c r="H99" s="43"/>
    </row>
    <row r="100" spans="1:12" ht="16.5" customHeight="1" x14ac:dyDescent="0.2">
      <c r="A100" s="220">
        <v>1756500000</v>
      </c>
      <c r="B100" s="39"/>
      <c r="C100" s="40" t="s">
        <v>43</v>
      </c>
      <c r="D100" s="221"/>
      <c r="E100" s="31">
        <v>3536010</v>
      </c>
      <c r="F100" s="222"/>
      <c r="G100" s="42"/>
      <c r="H100" s="43"/>
    </row>
    <row r="101" spans="1:12" ht="16.5" customHeight="1" thickBot="1" x14ac:dyDescent="0.25">
      <c r="A101" s="210">
        <v>1756600000</v>
      </c>
      <c r="B101" s="211"/>
      <c r="C101" s="54" t="s">
        <v>44</v>
      </c>
      <c r="D101" s="55"/>
      <c r="E101" s="56">
        <v>17357680</v>
      </c>
      <c r="F101" s="57"/>
      <c r="G101" s="58"/>
      <c r="H101" s="59"/>
    </row>
    <row r="102" spans="1:12" ht="96" customHeight="1" thickTop="1" thickBot="1" x14ac:dyDescent="0.25">
      <c r="A102" s="75" t="s">
        <v>144</v>
      </c>
      <c r="B102" s="87">
        <v>9270</v>
      </c>
      <c r="C102" s="172" t="s">
        <v>141</v>
      </c>
      <c r="D102" s="93">
        <f>D103+D104</f>
        <v>12073600</v>
      </c>
      <c r="E102" s="93">
        <f>SUM(E103:E104)</f>
        <v>0</v>
      </c>
      <c r="F102" s="93">
        <f>SUM(F103:F104)</f>
        <v>0</v>
      </c>
      <c r="G102" s="94">
        <f>SUM(G103:G104)</f>
        <v>0</v>
      </c>
      <c r="H102" s="173">
        <f>SUM(H103:H104)</f>
        <v>0</v>
      </c>
      <c r="K102" s="130"/>
    </row>
    <row r="103" spans="1:12" ht="15" customHeight="1" thickTop="1" x14ac:dyDescent="0.2">
      <c r="A103" s="160">
        <v>1755500000</v>
      </c>
      <c r="B103" s="146"/>
      <c r="C103" s="174" t="s">
        <v>33</v>
      </c>
      <c r="D103" s="175">
        <v>4903000</v>
      </c>
      <c r="E103" s="156"/>
      <c r="F103" s="98"/>
      <c r="G103" s="98"/>
      <c r="H103" s="99"/>
    </row>
    <row r="104" spans="1:12" ht="15.75" customHeight="1" thickBot="1" x14ac:dyDescent="0.25">
      <c r="A104" s="161">
        <v>1756400000</v>
      </c>
      <c r="B104" s="148"/>
      <c r="C104" s="138" t="s">
        <v>42</v>
      </c>
      <c r="D104" s="139">
        <v>7170600</v>
      </c>
      <c r="E104" s="166"/>
      <c r="F104" s="176"/>
      <c r="G104" s="176"/>
      <c r="H104" s="177"/>
      <c r="K104" s="14"/>
    </row>
    <row r="105" spans="1:12" ht="64.5" customHeight="1" thickTop="1" thickBot="1" x14ac:dyDescent="0.25">
      <c r="A105" s="75" t="s">
        <v>116</v>
      </c>
      <c r="B105" s="76" t="s">
        <v>117</v>
      </c>
      <c r="C105" s="77" t="s">
        <v>164</v>
      </c>
      <c r="D105" s="78">
        <f>D106</f>
        <v>0</v>
      </c>
      <c r="E105" s="78">
        <f>E106</f>
        <v>7071632</v>
      </c>
      <c r="F105" s="78">
        <f>F106</f>
        <v>0</v>
      </c>
      <c r="G105" s="78">
        <f>G106</f>
        <v>0</v>
      </c>
      <c r="H105" s="79">
        <f>H106</f>
        <v>0</v>
      </c>
    </row>
    <row r="106" spans="1:12" ht="15" customHeight="1" thickTop="1" thickBot="1" x14ac:dyDescent="0.25">
      <c r="A106" s="80">
        <v>1753000000</v>
      </c>
      <c r="B106" s="81"/>
      <c r="C106" s="82" t="s">
        <v>96</v>
      </c>
      <c r="D106" s="83"/>
      <c r="E106" s="83">
        <v>7071632</v>
      </c>
      <c r="F106" s="83"/>
      <c r="G106" s="83"/>
      <c r="H106" s="84"/>
      <c r="K106" s="14"/>
    </row>
    <row r="107" spans="1:12" ht="35.25" customHeight="1" thickTop="1" thickBot="1" x14ac:dyDescent="0.25">
      <c r="A107" s="75" t="s">
        <v>59</v>
      </c>
      <c r="B107" s="76">
        <v>9310</v>
      </c>
      <c r="C107" s="77" t="s">
        <v>65</v>
      </c>
      <c r="D107" s="78">
        <f>SUM(D109:D135)</f>
        <v>64335008</v>
      </c>
      <c r="E107" s="78">
        <f>SUM(E109:E135)+E108</f>
        <v>50035515</v>
      </c>
      <c r="F107" s="78">
        <f>SUM(F109:F135)</f>
        <v>85266080</v>
      </c>
      <c r="G107" s="78">
        <f>SUM(G109:G135)</f>
        <v>92002700</v>
      </c>
      <c r="H107" s="79">
        <f>SUM(H109:H135)</f>
        <v>98737230</v>
      </c>
      <c r="K107" s="130"/>
      <c r="L107" s="131"/>
    </row>
    <row r="108" spans="1:12" ht="15" customHeight="1" thickTop="1" x14ac:dyDescent="0.2">
      <c r="A108" s="80" t="s">
        <v>118</v>
      </c>
      <c r="B108" s="81"/>
      <c r="C108" s="82" t="s">
        <v>108</v>
      </c>
      <c r="D108" s="178"/>
      <c r="E108" s="149">
        <v>553201</v>
      </c>
      <c r="F108" s="178"/>
      <c r="G108" s="149"/>
      <c r="H108" s="150"/>
    </row>
    <row r="109" spans="1:12" ht="16.5" customHeight="1" x14ac:dyDescent="0.2">
      <c r="A109" s="20">
        <v>1750300000</v>
      </c>
      <c r="B109" s="21"/>
      <c r="C109" s="22" t="s">
        <v>15</v>
      </c>
      <c r="D109" s="179">
        <v>1311018</v>
      </c>
      <c r="E109" s="179">
        <v>906600</v>
      </c>
      <c r="F109" s="179">
        <v>1475760</v>
      </c>
      <c r="G109" s="228">
        <v>1592360</v>
      </c>
      <c r="H109" s="229">
        <v>1708920</v>
      </c>
      <c r="K109" s="14"/>
    </row>
    <row r="110" spans="1:12" ht="15" customHeight="1" x14ac:dyDescent="0.2">
      <c r="A110" s="10">
        <v>1750600000</v>
      </c>
      <c r="B110" s="5"/>
      <c r="C110" s="6" t="s">
        <v>48</v>
      </c>
      <c r="D110" s="179">
        <v>1571900</v>
      </c>
      <c r="E110" s="179">
        <v>1082700</v>
      </c>
      <c r="F110" s="179">
        <v>1762410</v>
      </c>
      <c r="G110" s="179">
        <v>1901660</v>
      </c>
      <c r="H110" s="230">
        <v>2040860</v>
      </c>
    </row>
    <row r="111" spans="1:12" ht="15" customHeight="1" x14ac:dyDescent="0.2">
      <c r="A111" s="10">
        <v>1751500000</v>
      </c>
      <c r="B111" s="5"/>
      <c r="C111" s="6" t="s">
        <v>18</v>
      </c>
      <c r="D111" s="179">
        <v>1610400</v>
      </c>
      <c r="E111" s="179">
        <v>1109100</v>
      </c>
      <c r="F111" s="179">
        <v>1805410</v>
      </c>
      <c r="G111" s="179">
        <v>1948060</v>
      </c>
      <c r="H111" s="230">
        <v>2090650</v>
      </c>
    </row>
    <row r="112" spans="1:12" ht="15" customHeight="1" x14ac:dyDescent="0.2">
      <c r="A112" s="10">
        <v>1751900000</v>
      </c>
      <c r="B112" s="5"/>
      <c r="C112" s="6" t="s">
        <v>91</v>
      </c>
      <c r="D112" s="179"/>
      <c r="E112" s="179"/>
      <c r="F112" s="179">
        <v>3265440</v>
      </c>
      <c r="G112" s="179">
        <v>3523410</v>
      </c>
      <c r="H112" s="230">
        <v>3781320</v>
      </c>
    </row>
    <row r="113" spans="1:11" ht="15" customHeight="1" x14ac:dyDescent="0.2">
      <c r="A113" s="10">
        <v>1752200000</v>
      </c>
      <c r="B113" s="5"/>
      <c r="C113" s="6" t="s">
        <v>49</v>
      </c>
      <c r="D113" s="179">
        <v>1828600</v>
      </c>
      <c r="E113" s="179">
        <v>1258800</v>
      </c>
      <c r="F113" s="179">
        <v>2049060</v>
      </c>
      <c r="G113" s="179">
        <v>2210960</v>
      </c>
      <c r="H113" s="230">
        <v>2372800</v>
      </c>
      <c r="K113" s="14"/>
    </row>
    <row r="114" spans="1:11" ht="15" customHeight="1" x14ac:dyDescent="0.2">
      <c r="A114" s="10">
        <v>1752300000</v>
      </c>
      <c r="B114" s="5"/>
      <c r="C114" s="6" t="s">
        <v>50</v>
      </c>
      <c r="D114" s="179">
        <v>1205881</v>
      </c>
      <c r="E114" s="179">
        <v>837900</v>
      </c>
      <c r="F114" s="179">
        <v>1329570</v>
      </c>
      <c r="G114" s="179">
        <v>1434620</v>
      </c>
      <c r="H114" s="230">
        <v>1539630</v>
      </c>
    </row>
    <row r="115" spans="1:11" ht="15" customHeight="1" x14ac:dyDescent="0.2">
      <c r="A115" s="10">
        <v>1752400000</v>
      </c>
      <c r="B115" s="5"/>
      <c r="C115" s="6" t="s">
        <v>21</v>
      </c>
      <c r="D115" s="179">
        <v>905425</v>
      </c>
      <c r="E115" s="179">
        <v>730500</v>
      </c>
      <c r="F115" s="179">
        <v>1103120</v>
      </c>
      <c r="G115" s="179">
        <v>1190270</v>
      </c>
      <c r="H115" s="230">
        <v>1277400</v>
      </c>
    </row>
    <row r="116" spans="1:11" ht="15" customHeight="1" x14ac:dyDescent="0.2">
      <c r="A116" s="10">
        <v>1752700000</v>
      </c>
      <c r="B116" s="5"/>
      <c r="C116" s="6" t="s">
        <v>22</v>
      </c>
      <c r="D116" s="179">
        <v>1315200</v>
      </c>
      <c r="E116" s="179">
        <v>906600</v>
      </c>
      <c r="F116" s="179">
        <v>1475760</v>
      </c>
      <c r="G116" s="179">
        <v>1592360</v>
      </c>
      <c r="H116" s="230">
        <v>1708920</v>
      </c>
    </row>
    <row r="117" spans="1:11" ht="15" customHeight="1" x14ac:dyDescent="0.2">
      <c r="A117" s="10">
        <v>1753100000</v>
      </c>
      <c r="B117" s="5"/>
      <c r="C117" s="6" t="s">
        <v>51</v>
      </c>
      <c r="D117" s="179">
        <v>842912</v>
      </c>
      <c r="E117" s="179">
        <v>642500</v>
      </c>
      <c r="F117" s="179">
        <v>1045790</v>
      </c>
      <c r="G117" s="179">
        <v>1128410</v>
      </c>
      <c r="H117" s="230">
        <v>1211010</v>
      </c>
    </row>
    <row r="118" spans="1:11" ht="15" customHeight="1" x14ac:dyDescent="0.2">
      <c r="A118" s="10">
        <v>1753200000</v>
      </c>
      <c r="B118" s="5"/>
      <c r="C118" s="6" t="s">
        <v>23</v>
      </c>
      <c r="D118" s="179">
        <v>1953007</v>
      </c>
      <c r="E118" s="179">
        <v>1258800</v>
      </c>
      <c r="F118" s="179">
        <v>2049060</v>
      </c>
      <c r="G118" s="179">
        <v>2210960</v>
      </c>
      <c r="H118" s="230">
        <v>2372800</v>
      </c>
    </row>
    <row r="119" spans="1:11" ht="15" customHeight="1" x14ac:dyDescent="0.2">
      <c r="A119" s="10">
        <v>1753400000</v>
      </c>
      <c r="B119" s="5"/>
      <c r="C119" s="6" t="s">
        <v>52</v>
      </c>
      <c r="D119" s="179">
        <v>1571900</v>
      </c>
      <c r="E119" s="179">
        <v>1082700</v>
      </c>
      <c r="F119" s="179">
        <v>1762410</v>
      </c>
      <c r="G119" s="179">
        <v>1901660</v>
      </c>
      <c r="H119" s="230">
        <v>2040860</v>
      </c>
    </row>
    <row r="120" spans="1:11" ht="15" customHeight="1" x14ac:dyDescent="0.2">
      <c r="A120" s="10">
        <v>1753500000</v>
      </c>
      <c r="B120" s="5"/>
      <c r="C120" s="6" t="s">
        <v>53</v>
      </c>
      <c r="D120" s="179">
        <v>1786107</v>
      </c>
      <c r="E120" s="179">
        <v>1258800</v>
      </c>
      <c r="F120" s="179">
        <v>1762410</v>
      </c>
      <c r="G120" s="179">
        <v>1901660</v>
      </c>
      <c r="H120" s="230">
        <v>2040860</v>
      </c>
    </row>
    <row r="121" spans="1:11" ht="15" customHeight="1" x14ac:dyDescent="0.2">
      <c r="A121" s="10">
        <v>1754700000</v>
      </c>
      <c r="B121" s="5"/>
      <c r="C121" s="6" t="s">
        <v>25</v>
      </c>
      <c r="D121" s="179">
        <v>3914000</v>
      </c>
      <c r="E121" s="179">
        <v>2705700</v>
      </c>
      <c r="F121" s="179">
        <v>4384770</v>
      </c>
      <c r="G121" s="179">
        <v>4731220</v>
      </c>
      <c r="H121" s="230">
        <v>5077540</v>
      </c>
    </row>
    <row r="122" spans="1:11" ht="15" customHeight="1" x14ac:dyDescent="0.2">
      <c r="A122" s="10">
        <v>1754900000</v>
      </c>
      <c r="B122" s="5"/>
      <c r="C122" s="6" t="s">
        <v>27</v>
      </c>
      <c r="D122" s="179">
        <v>1186900</v>
      </c>
      <c r="E122" s="179">
        <v>818600</v>
      </c>
      <c r="F122" s="179">
        <v>1332440</v>
      </c>
      <c r="G122" s="179">
        <v>1437710</v>
      </c>
      <c r="H122" s="230">
        <v>1542950</v>
      </c>
    </row>
    <row r="123" spans="1:11" ht="15.75" customHeight="1" x14ac:dyDescent="0.2">
      <c r="A123" s="10">
        <v>1755200000</v>
      </c>
      <c r="B123" s="5"/>
      <c r="C123" s="6" t="s">
        <v>30</v>
      </c>
      <c r="D123" s="179">
        <v>1702094</v>
      </c>
      <c r="E123" s="179">
        <v>1258800</v>
      </c>
      <c r="F123" s="179">
        <v>2049060</v>
      </c>
      <c r="G123" s="179">
        <v>2210960</v>
      </c>
      <c r="H123" s="230">
        <v>2372800</v>
      </c>
    </row>
    <row r="124" spans="1:11" ht="15.75" customHeight="1" x14ac:dyDescent="0.2">
      <c r="A124" s="10">
        <v>1755300000</v>
      </c>
      <c r="B124" s="5"/>
      <c r="C124" s="6" t="s">
        <v>31</v>
      </c>
      <c r="D124" s="179">
        <v>1828600</v>
      </c>
      <c r="E124" s="179">
        <v>1258800</v>
      </c>
      <c r="F124" s="179">
        <v>2049060</v>
      </c>
      <c r="G124" s="179">
        <v>2210960</v>
      </c>
      <c r="H124" s="230">
        <v>2372800</v>
      </c>
    </row>
    <row r="125" spans="1:11" ht="15" customHeight="1" x14ac:dyDescent="0.2">
      <c r="A125" s="10">
        <v>1755400000</v>
      </c>
      <c r="B125" s="5"/>
      <c r="C125" s="6" t="s">
        <v>32</v>
      </c>
      <c r="D125" s="179">
        <v>1315200</v>
      </c>
      <c r="E125" s="179">
        <v>906600</v>
      </c>
      <c r="F125" s="179">
        <v>1475760</v>
      </c>
      <c r="G125" s="179">
        <v>1592360</v>
      </c>
      <c r="H125" s="230">
        <v>1708920</v>
      </c>
    </row>
    <row r="126" spans="1:11" ht="15" customHeight="1" x14ac:dyDescent="0.2">
      <c r="A126" s="10">
        <v>1755500000</v>
      </c>
      <c r="B126" s="5"/>
      <c r="C126" s="6" t="s">
        <v>33</v>
      </c>
      <c r="D126" s="179">
        <v>7500975</v>
      </c>
      <c r="E126" s="179">
        <v>5743410</v>
      </c>
      <c r="F126" s="179">
        <v>9935810</v>
      </c>
      <c r="G126" s="179">
        <v>10720760</v>
      </c>
      <c r="H126" s="230">
        <v>11505520</v>
      </c>
    </row>
    <row r="127" spans="1:11" ht="15.75" customHeight="1" x14ac:dyDescent="0.2">
      <c r="A127" s="10">
        <v>1755600000</v>
      </c>
      <c r="B127" s="5"/>
      <c r="C127" s="6" t="s">
        <v>34</v>
      </c>
      <c r="D127" s="179">
        <v>2356894</v>
      </c>
      <c r="E127" s="179">
        <v>1611000</v>
      </c>
      <c r="F127" s="179">
        <v>2622360</v>
      </c>
      <c r="G127" s="179">
        <v>2829560</v>
      </c>
      <c r="H127" s="230">
        <v>3036680</v>
      </c>
    </row>
    <row r="128" spans="1:11" ht="15" customHeight="1" x14ac:dyDescent="0.2">
      <c r="A128" s="10">
        <v>1755700000</v>
      </c>
      <c r="B128" s="5"/>
      <c r="C128" s="6" t="s">
        <v>35</v>
      </c>
      <c r="D128" s="179">
        <v>1571900</v>
      </c>
      <c r="E128" s="179">
        <v>1082700</v>
      </c>
      <c r="F128" s="179">
        <v>1762410</v>
      </c>
      <c r="G128" s="179">
        <v>1901660</v>
      </c>
      <c r="H128" s="230">
        <v>2040860</v>
      </c>
    </row>
    <row r="129" spans="1:11" ht="15" customHeight="1" x14ac:dyDescent="0.2">
      <c r="A129" s="10">
        <v>1755900000</v>
      </c>
      <c r="B129" s="5"/>
      <c r="C129" s="6" t="s">
        <v>37</v>
      </c>
      <c r="D129" s="179">
        <v>3066870</v>
      </c>
      <c r="E129" s="179">
        <v>2257300</v>
      </c>
      <c r="F129" s="179">
        <v>3746030</v>
      </c>
      <c r="G129" s="179">
        <v>4042020</v>
      </c>
      <c r="H129" s="230">
        <v>4337880</v>
      </c>
    </row>
    <row r="130" spans="1:11" ht="15" customHeight="1" x14ac:dyDescent="0.2">
      <c r="A130" s="10">
        <v>1756100000</v>
      </c>
      <c r="B130" s="5"/>
      <c r="C130" s="6" t="s">
        <v>39</v>
      </c>
      <c r="D130" s="179">
        <v>2082244</v>
      </c>
      <c r="E130" s="179">
        <v>1439500</v>
      </c>
      <c r="F130" s="179">
        <v>2123590</v>
      </c>
      <c r="G130" s="179">
        <v>2291380</v>
      </c>
      <c r="H130" s="230">
        <v>2459100</v>
      </c>
    </row>
    <row r="131" spans="1:11" ht="15" customHeight="1" x14ac:dyDescent="0.2">
      <c r="A131" s="10">
        <v>1756200000</v>
      </c>
      <c r="B131" s="5"/>
      <c r="C131" s="6" t="s">
        <v>40</v>
      </c>
      <c r="D131" s="179">
        <v>3389195</v>
      </c>
      <c r="E131" s="179">
        <v>2377514</v>
      </c>
      <c r="F131" s="179">
        <v>3811470</v>
      </c>
      <c r="G131" s="179">
        <v>4112620</v>
      </c>
      <c r="H131" s="230">
        <v>4413660</v>
      </c>
    </row>
    <row r="132" spans="1:11" ht="15" customHeight="1" x14ac:dyDescent="0.2">
      <c r="A132" s="10">
        <v>1756400000</v>
      </c>
      <c r="B132" s="5"/>
      <c r="C132" s="6" t="s">
        <v>42</v>
      </c>
      <c r="D132" s="179">
        <v>14068786</v>
      </c>
      <c r="E132" s="179">
        <v>13483490</v>
      </c>
      <c r="F132" s="179">
        <v>23126260</v>
      </c>
      <c r="G132" s="179">
        <v>24953260</v>
      </c>
      <c r="H132" s="230">
        <v>26779850</v>
      </c>
    </row>
    <row r="133" spans="1:11" ht="15" customHeight="1" x14ac:dyDescent="0.2">
      <c r="A133" s="10">
        <v>1756500000</v>
      </c>
      <c r="B133" s="5"/>
      <c r="C133" s="6" t="s">
        <v>43</v>
      </c>
      <c r="D133" s="179">
        <v>1443600</v>
      </c>
      <c r="E133" s="179">
        <v>1060700</v>
      </c>
      <c r="F133" s="179">
        <v>2049060</v>
      </c>
      <c r="G133" s="179">
        <v>2210960</v>
      </c>
      <c r="H133" s="230">
        <v>2372800</v>
      </c>
    </row>
    <row r="134" spans="1:11" ht="15" customHeight="1" x14ac:dyDescent="0.2">
      <c r="A134" s="10">
        <v>1756600000</v>
      </c>
      <c r="B134" s="5"/>
      <c r="C134" s="6" t="s">
        <v>44</v>
      </c>
      <c r="D134" s="179">
        <v>2224400</v>
      </c>
      <c r="E134" s="179">
        <v>1875200</v>
      </c>
      <c r="F134" s="179">
        <v>3052340</v>
      </c>
      <c r="G134" s="179">
        <v>3293510</v>
      </c>
      <c r="H134" s="230">
        <v>3534590</v>
      </c>
    </row>
    <row r="135" spans="1:11" ht="15" customHeight="1" thickBot="1" x14ac:dyDescent="0.25">
      <c r="A135" s="10">
        <v>1756700000</v>
      </c>
      <c r="B135" s="5"/>
      <c r="C135" s="6" t="s">
        <v>45</v>
      </c>
      <c r="D135" s="179">
        <v>781000</v>
      </c>
      <c r="E135" s="179">
        <v>528000</v>
      </c>
      <c r="F135" s="179">
        <v>859460</v>
      </c>
      <c r="G135" s="179">
        <v>927370</v>
      </c>
      <c r="H135" s="230">
        <v>995250</v>
      </c>
    </row>
    <row r="136" spans="1:11" ht="98.25" customHeight="1" thickTop="1" thickBot="1" x14ac:dyDescent="0.25">
      <c r="A136" s="86" t="s">
        <v>119</v>
      </c>
      <c r="B136" s="87">
        <v>9311</v>
      </c>
      <c r="C136" s="88" t="s">
        <v>143</v>
      </c>
      <c r="D136" s="78">
        <f>D137</f>
        <v>0</v>
      </c>
      <c r="E136" s="78">
        <f>E137</f>
        <v>9900000</v>
      </c>
      <c r="F136" s="78">
        <f>F137</f>
        <v>0</v>
      </c>
      <c r="G136" s="89">
        <f>G137</f>
        <v>0</v>
      </c>
      <c r="H136" s="79">
        <f>H137</f>
        <v>0</v>
      </c>
    </row>
    <row r="137" spans="1:11" ht="15" customHeight="1" thickTop="1" thickBot="1" x14ac:dyDescent="0.25">
      <c r="A137" s="233">
        <v>1710000000</v>
      </c>
      <c r="B137" s="234"/>
      <c r="C137" s="235" t="s">
        <v>108</v>
      </c>
      <c r="D137" s="239"/>
      <c r="E137" s="180">
        <v>9900000</v>
      </c>
      <c r="F137" s="236"/>
      <c r="G137" s="237"/>
      <c r="H137" s="238"/>
    </row>
    <row r="138" spans="1:11" ht="65.25" customHeight="1" thickTop="1" thickBot="1" x14ac:dyDescent="0.25">
      <c r="A138" s="86" t="s">
        <v>174</v>
      </c>
      <c r="B138" s="87">
        <v>9330</v>
      </c>
      <c r="C138" s="77" t="s">
        <v>175</v>
      </c>
      <c r="D138" s="78">
        <f>SUM(D139:D202)</f>
        <v>22024687</v>
      </c>
      <c r="E138" s="78">
        <f>SUM(E139:E202)</f>
        <v>0</v>
      </c>
      <c r="F138" s="78">
        <f t="shared" ref="F138:H138" si="2">SUM(F139:F202)</f>
        <v>0</v>
      </c>
      <c r="G138" s="78">
        <f>SUM(G139:G202)</f>
        <v>0</v>
      </c>
      <c r="H138" s="79">
        <f t="shared" si="2"/>
        <v>0</v>
      </c>
      <c r="K138" s="130"/>
    </row>
    <row r="139" spans="1:11" ht="15" customHeight="1" thickTop="1" x14ac:dyDescent="0.25">
      <c r="A139" s="20">
        <v>1750100000</v>
      </c>
      <c r="B139" s="21"/>
      <c r="C139" s="22" t="s">
        <v>14</v>
      </c>
      <c r="D139" s="25">
        <v>163492</v>
      </c>
      <c r="E139" s="25"/>
      <c r="F139" s="96"/>
      <c r="G139" s="96"/>
      <c r="H139" s="97"/>
    </row>
    <row r="140" spans="1:11" ht="15" customHeight="1" x14ac:dyDescent="0.25">
      <c r="A140" s="10">
        <v>1750200000</v>
      </c>
      <c r="B140" s="5"/>
      <c r="C140" s="6" t="s">
        <v>77</v>
      </c>
      <c r="D140" s="7">
        <v>286800</v>
      </c>
      <c r="E140" s="7"/>
      <c r="F140" s="98"/>
      <c r="G140" s="98"/>
      <c r="H140" s="99"/>
      <c r="K140" s="14"/>
    </row>
    <row r="141" spans="1:11" ht="15" customHeight="1" x14ac:dyDescent="0.25">
      <c r="A141" s="10">
        <v>1750300000</v>
      </c>
      <c r="B141" s="5"/>
      <c r="C141" s="6" t="s">
        <v>15</v>
      </c>
      <c r="D141" s="7">
        <v>198300</v>
      </c>
      <c r="E141" s="7"/>
      <c r="F141" s="98"/>
      <c r="G141" s="98"/>
      <c r="H141" s="99"/>
    </row>
    <row r="142" spans="1:11" ht="15" customHeight="1" x14ac:dyDescent="0.25">
      <c r="A142" s="10">
        <v>1750400000</v>
      </c>
      <c r="B142" s="5"/>
      <c r="C142" s="6" t="s">
        <v>16</v>
      </c>
      <c r="D142" s="7">
        <v>152087</v>
      </c>
      <c r="E142" s="7"/>
      <c r="F142" s="98"/>
      <c r="G142" s="98"/>
      <c r="H142" s="99"/>
    </row>
    <row r="143" spans="1:11" ht="15" customHeight="1" x14ac:dyDescent="0.25">
      <c r="A143" s="10">
        <v>1750500000</v>
      </c>
      <c r="B143" s="5"/>
      <c r="C143" s="6" t="s">
        <v>83</v>
      </c>
      <c r="D143" s="7">
        <v>37215</v>
      </c>
      <c r="E143" s="7"/>
      <c r="F143" s="98"/>
      <c r="G143" s="98"/>
      <c r="H143" s="99"/>
    </row>
    <row r="144" spans="1:11" ht="15" customHeight="1" x14ac:dyDescent="0.25">
      <c r="A144" s="10">
        <v>1750600000</v>
      </c>
      <c r="B144" s="5"/>
      <c r="C144" s="6" t="s">
        <v>60</v>
      </c>
      <c r="D144" s="7">
        <v>203200</v>
      </c>
      <c r="E144" s="7"/>
      <c r="F144" s="98"/>
      <c r="G144" s="98"/>
      <c r="H144" s="99"/>
    </row>
    <row r="145" spans="1:8" ht="15" customHeight="1" x14ac:dyDescent="0.25">
      <c r="A145" s="10">
        <v>1750700000</v>
      </c>
      <c r="B145" s="5"/>
      <c r="C145" s="6" t="s">
        <v>17</v>
      </c>
      <c r="D145" s="7">
        <v>225199</v>
      </c>
      <c r="E145" s="7"/>
      <c r="F145" s="98"/>
      <c r="G145" s="98"/>
      <c r="H145" s="99"/>
    </row>
    <row r="146" spans="1:8" ht="15" customHeight="1" x14ac:dyDescent="0.25">
      <c r="A146" s="10">
        <v>1750800000</v>
      </c>
      <c r="B146" s="5"/>
      <c r="C146" s="6" t="s">
        <v>84</v>
      </c>
      <c r="D146" s="7">
        <v>184893</v>
      </c>
      <c r="E146" s="7"/>
      <c r="F146" s="98"/>
      <c r="G146" s="98"/>
      <c r="H146" s="99"/>
    </row>
    <row r="147" spans="1:8" ht="15" customHeight="1" x14ac:dyDescent="0.25">
      <c r="A147" s="10">
        <v>1750900000</v>
      </c>
      <c r="B147" s="5"/>
      <c r="C147" s="6" t="s">
        <v>85</v>
      </c>
      <c r="D147" s="7">
        <v>246693</v>
      </c>
      <c r="E147" s="7"/>
      <c r="F147" s="98"/>
      <c r="G147" s="98"/>
      <c r="H147" s="99"/>
    </row>
    <row r="148" spans="1:8" ht="15" customHeight="1" x14ac:dyDescent="0.25">
      <c r="A148" s="10">
        <v>1751000000</v>
      </c>
      <c r="B148" s="5"/>
      <c r="C148" s="6" t="s">
        <v>86</v>
      </c>
      <c r="D148" s="7">
        <v>114400</v>
      </c>
      <c r="E148" s="7"/>
      <c r="F148" s="98"/>
      <c r="G148" s="98"/>
      <c r="H148" s="99"/>
    </row>
    <row r="149" spans="1:8" ht="15" customHeight="1" x14ac:dyDescent="0.25">
      <c r="A149" s="10">
        <v>1751100000</v>
      </c>
      <c r="B149" s="5"/>
      <c r="C149" s="6" t="s">
        <v>87</v>
      </c>
      <c r="D149" s="7">
        <v>91446</v>
      </c>
      <c r="E149" s="7"/>
      <c r="F149" s="98"/>
      <c r="G149" s="98"/>
      <c r="H149" s="99"/>
    </row>
    <row r="150" spans="1:8" ht="15" customHeight="1" x14ac:dyDescent="0.25">
      <c r="A150" s="10">
        <v>1751200000</v>
      </c>
      <c r="B150" s="5"/>
      <c r="C150" s="6" t="s">
        <v>88</v>
      </c>
      <c r="D150" s="7">
        <v>82468</v>
      </c>
      <c r="E150" s="7"/>
      <c r="F150" s="98"/>
      <c r="G150" s="98"/>
      <c r="H150" s="99"/>
    </row>
    <row r="151" spans="1:8" ht="15" customHeight="1" x14ac:dyDescent="0.25">
      <c r="A151" s="10">
        <v>1751400000</v>
      </c>
      <c r="B151" s="5"/>
      <c r="C151" s="6" t="s">
        <v>89</v>
      </c>
      <c r="D151" s="7">
        <v>90186</v>
      </c>
      <c r="E151" s="7"/>
      <c r="F151" s="98"/>
      <c r="G151" s="98"/>
      <c r="H151" s="99"/>
    </row>
    <row r="152" spans="1:8" ht="15" customHeight="1" x14ac:dyDescent="0.25">
      <c r="A152" s="10">
        <v>1751500000</v>
      </c>
      <c r="B152" s="5"/>
      <c r="C152" s="6" t="s">
        <v>90</v>
      </c>
      <c r="D152" s="7">
        <v>274495</v>
      </c>
      <c r="E152" s="7"/>
      <c r="F152" s="98"/>
      <c r="G152" s="98"/>
      <c r="H152" s="99"/>
    </row>
    <row r="153" spans="1:8" ht="15" customHeight="1" x14ac:dyDescent="0.25">
      <c r="A153" s="10">
        <v>1751600000</v>
      </c>
      <c r="B153" s="5"/>
      <c r="C153" s="6" t="s">
        <v>78</v>
      </c>
      <c r="D153" s="7">
        <v>16400</v>
      </c>
      <c r="E153" s="7"/>
      <c r="F153" s="98"/>
      <c r="G153" s="98"/>
      <c r="H153" s="99"/>
    </row>
    <row r="154" spans="1:8" ht="15" customHeight="1" x14ac:dyDescent="0.25">
      <c r="A154" s="10">
        <v>1751700000</v>
      </c>
      <c r="B154" s="5"/>
      <c r="C154" s="6" t="s">
        <v>19</v>
      </c>
      <c r="D154" s="7">
        <v>227744</v>
      </c>
      <c r="E154" s="7"/>
      <c r="F154" s="98"/>
      <c r="G154" s="98"/>
      <c r="H154" s="99"/>
    </row>
    <row r="155" spans="1:8" ht="15" customHeight="1" x14ac:dyDescent="0.25">
      <c r="A155" s="10">
        <v>1751800000</v>
      </c>
      <c r="B155" s="5"/>
      <c r="C155" s="6" t="s">
        <v>20</v>
      </c>
      <c r="D155" s="7">
        <v>138300</v>
      </c>
      <c r="E155" s="7"/>
      <c r="F155" s="98"/>
      <c r="G155" s="98"/>
      <c r="H155" s="99"/>
    </row>
    <row r="156" spans="1:8" ht="15" customHeight="1" x14ac:dyDescent="0.25">
      <c r="A156" s="10">
        <v>1751900000</v>
      </c>
      <c r="B156" s="5"/>
      <c r="C156" s="6" t="s">
        <v>91</v>
      </c>
      <c r="D156" s="7">
        <v>127148</v>
      </c>
      <c r="E156" s="7"/>
      <c r="F156" s="98"/>
      <c r="G156" s="98"/>
      <c r="H156" s="99"/>
    </row>
    <row r="157" spans="1:8" ht="15" customHeight="1" x14ac:dyDescent="0.25">
      <c r="A157" s="10">
        <v>1752000000</v>
      </c>
      <c r="B157" s="5"/>
      <c r="C157" s="6" t="s">
        <v>92</v>
      </c>
      <c r="D157" s="7">
        <v>100600</v>
      </c>
      <c r="E157" s="7"/>
      <c r="F157" s="98"/>
      <c r="G157" s="98"/>
      <c r="H157" s="99"/>
    </row>
    <row r="158" spans="1:8" ht="15" customHeight="1" x14ac:dyDescent="0.25">
      <c r="A158" s="10">
        <v>1752100000</v>
      </c>
      <c r="B158" s="5"/>
      <c r="C158" s="6" t="s">
        <v>93</v>
      </c>
      <c r="D158" s="7">
        <v>19419</v>
      </c>
      <c r="E158" s="7"/>
      <c r="F158" s="98"/>
      <c r="G158" s="98"/>
      <c r="H158" s="99"/>
    </row>
    <row r="159" spans="1:8" ht="15" customHeight="1" x14ac:dyDescent="0.25">
      <c r="A159" s="10">
        <v>1752200000</v>
      </c>
      <c r="B159" s="5"/>
      <c r="C159" s="6" t="s">
        <v>61</v>
      </c>
      <c r="D159" s="7">
        <v>571600</v>
      </c>
      <c r="E159" s="7"/>
      <c r="F159" s="98"/>
      <c r="G159" s="98"/>
      <c r="H159" s="99"/>
    </row>
    <row r="160" spans="1:8" ht="15" customHeight="1" x14ac:dyDescent="0.25">
      <c r="A160" s="10">
        <v>1752300000</v>
      </c>
      <c r="B160" s="5"/>
      <c r="C160" s="6" t="s">
        <v>62</v>
      </c>
      <c r="D160" s="7">
        <v>297485</v>
      </c>
      <c r="E160" s="7"/>
      <c r="F160" s="98"/>
      <c r="G160" s="98"/>
      <c r="H160" s="99"/>
    </row>
    <row r="161" spans="1:8" ht="15" customHeight="1" x14ac:dyDescent="0.25">
      <c r="A161" s="10">
        <v>1752400000</v>
      </c>
      <c r="B161" s="5"/>
      <c r="C161" s="6" t="s">
        <v>63</v>
      </c>
      <c r="D161" s="7">
        <v>511625</v>
      </c>
      <c r="E161" s="7"/>
      <c r="F161" s="98"/>
      <c r="G161" s="98"/>
      <c r="H161" s="99"/>
    </row>
    <row r="162" spans="1:8" ht="15" customHeight="1" x14ac:dyDescent="0.25">
      <c r="A162" s="10">
        <v>1752500000</v>
      </c>
      <c r="B162" s="5"/>
      <c r="C162" s="6" t="s">
        <v>79</v>
      </c>
      <c r="D162" s="7">
        <v>107999</v>
      </c>
      <c r="E162" s="7"/>
      <c r="F162" s="98"/>
      <c r="G162" s="98"/>
      <c r="H162" s="99"/>
    </row>
    <row r="163" spans="1:8" ht="15" customHeight="1" x14ac:dyDescent="0.25">
      <c r="A163" s="10">
        <v>1752600000</v>
      </c>
      <c r="B163" s="5"/>
      <c r="C163" s="6" t="s">
        <v>80</v>
      </c>
      <c r="D163" s="7">
        <v>140395</v>
      </c>
      <c r="E163" s="7"/>
      <c r="F163" s="98"/>
      <c r="G163" s="98"/>
      <c r="H163" s="99"/>
    </row>
    <row r="164" spans="1:8" ht="15" customHeight="1" x14ac:dyDescent="0.25">
      <c r="A164" s="10">
        <v>1752700000</v>
      </c>
      <c r="B164" s="5"/>
      <c r="C164" s="6" t="s">
        <v>22</v>
      </c>
      <c r="D164" s="7">
        <v>155100</v>
      </c>
      <c r="E164" s="7"/>
      <c r="F164" s="98"/>
      <c r="G164" s="98"/>
      <c r="H164" s="99"/>
    </row>
    <row r="165" spans="1:8" ht="15" customHeight="1" x14ac:dyDescent="0.25">
      <c r="A165" s="10">
        <v>1752800000</v>
      </c>
      <c r="B165" s="5"/>
      <c r="C165" s="6" t="s">
        <v>94</v>
      </c>
      <c r="D165" s="7">
        <v>11500</v>
      </c>
      <c r="E165" s="7"/>
      <c r="F165" s="98"/>
      <c r="G165" s="98"/>
      <c r="H165" s="99"/>
    </row>
    <row r="166" spans="1:8" ht="15" customHeight="1" x14ac:dyDescent="0.25">
      <c r="A166" s="10">
        <v>1752900000</v>
      </c>
      <c r="B166" s="5"/>
      <c r="C166" s="6" t="s">
        <v>95</v>
      </c>
      <c r="D166" s="7">
        <v>108400</v>
      </c>
      <c r="E166" s="7"/>
      <c r="F166" s="98"/>
      <c r="G166" s="98"/>
      <c r="H166" s="99"/>
    </row>
    <row r="167" spans="1:8" ht="15" customHeight="1" x14ac:dyDescent="0.25">
      <c r="A167" s="10">
        <v>1753000000</v>
      </c>
      <c r="B167" s="5"/>
      <c r="C167" s="6" t="s">
        <v>96</v>
      </c>
      <c r="D167" s="7">
        <v>102100</v>
      </c>
      <c r="E167" s="7"/>
      <c r="F167" s="98"/>
      <c r="G167" s="98"/>
      <c r="H167" s="99"/>
    </row>
    <row r="168" spans="1:8" ht="15" customHeight="1" x14ac:dyDescent="0.25">
      <c r="A168" s="10">
        <v>1753100000</v>
      </c>
      <c r="B168" s="5"/>
      <c r="C168" s="6" t="s">
        <v>64</v>
      </c>
      <c r="D168" s="7">
        <v>222900</v>
      </c>
      <c r="E168" s="7"/>
      <c r="F168" s="98"/>
      <c r="G168" s="98"/>
      <c r="H168" s="99"/>
    </row>
    <row r="169" spans="1:8" ht="15" customHeight="1" x14ac:dyDescent="0.25">
      <c r="A169" s="10">
        <v>1753200000</v>
      </c>
      <c r="B169" s="5"/>
      <c r="C169" s="6" t="s">
        <v>23</v>
      </c>
      <c r="D169" s="7">
        <v>931997</v>
      </c>
      <c r="E169" s="7"/>
      <c r="F169" s="98"/>
      <c r="G169" s="98"/>
      <c r="H169" s="99"/>
    </row>
    <row r="170" spans="1:8" ht="15" customHeight="1" x14ac:dyDescent="0.25">
      <c r="A170" s="10">
        <v>1753400000</v>
      </c>
      <c r="B170" s="5"/>
      <c r="C170" s="6" t="s">
        <v>81</v>
      </c>
      <c r="D170" s="7">
        <v>523300</v>
      </c>
      <c r="E170" s="7"/>
      <c r="F170" s="98"/>
      <c r="G170" s="98"/>
      <c r="H170" s="99"/>
    </row>
    <row r="171" spans="1:8" ht="15" customHeight="1" x14ac:dyDescent="0.25">
      <c r="A171" s="10">
        <v>1753500000</v>
      </c>
      <c r="B171" s="5"/>
      <c r="C171" s="6" t="s">
        <v>82</v>
      </c>
      <c r="D171" s="7">
        <v>145192</v>
      </c>
      <c r="E171" s="7"/>
      <c r="F171" s="98"/>
      <c r="G171" s="98"/>
      <c r="H171" s="99"/>
    </row>
    <row r="172" spans="1:8" ht="15" customHeight="1" x14ac:dyDescent="0.25">
      <c r="A172" s="10">
        <v>1753600000</v>
      </c>
      <c r="B172" s="5"/>
      <c r="C172" s="6" t="s">
        <v>97</v>
      </c>
      <c r="D172" s="7">
        <v>135615</v>
      </c>
      <c r="E172" s="7"/>
      <c r="F172" s="98"/>
      <c r="G172" s="98"/>
      <c r="H172" s="99"/>
    </row>
    <row r="173" spans="1:8" ht="15" customHeight="1" x14ac:dyDescent="0.25">
      <c r="A173" s="10">
        <v>1753700000</v>
      </c>
      <c r="B173" s="5"/>
      <c r="C173" s="6" t="s">
        <v>98</v>
      </c>
      <c r="D173" s="7">
        <v>22795</v>
      </c>
      <c r="E173" s="7"/>
      <c r="F173" s="98"/>
      <c r="G173" s="98"/>
      <c r="H173" s="99"/>
    </row>
    <row r="174" spans="1:8" ht="15" customHeight="1" x14ac:dyDescent="0.25">
      <c r="A174" s="10">
        <v>1753800000</v>
      </c>
      <c r="B174" s="5"/>
      <c r="C174" s="6" t="s">
        <v>99</v>
      </c>
      <c r="D174" s="7">
        <v>83711</v>
      </c>
      <c r="E174" s="7"/>
      <c r="F174" s="98"/>
      <c r="G174" s="98"/>
      <c r="H174" s="99"/>
    </row>
    <row r="175" spans="1:8" ht="15" customHeight="1" x14ac:dyDescent="0.25">
      <c r="A175" s="10">
        <v>1753900000</v>
      </c>
      <c r="B175" s="5"/>
      <c r="C175" s="6" t="s">
        <v>100</v>
      </c>
      <c r="D175" s="7">
        <v>286200</v>
      </c>
      <c r="E175" s="7"/>
      <c r="F175" s="98"/>
      <c r="G175" s="98"/>
      <c r="H175" s="99"/>
    </row>
    <row r="176" spans="1:8" ht="15" customHeight="1" x14ac:dyDescent="0.25">
      <c r="A176" s="10">
        <v>1754000000</v>
      </c>
      <c r="B176" s="5"/>
      <c r="C176" s="6" t="s">
        <v>101</v>
      </c>
      <c r="D176" s="7">
        <v>291316</v>
      </c>
      <c r="E176" s="7"/>
      <c r="F176" s="98"/>
      <c r="G176" s="98"/>
      <c r="H176" s="99"/>
    </row>
    <row r="177" spans="1:8" ht="15" customHeight="1" x14ac:dyDescent="0.25">
      <c r="A177" s="10">
        <v>1754100000</v>
      </c>
      <c r="B177" s="5"/>
      <c r="C177" s="6" t="s">
        <v>102</v>
      </c>
      <c r="D177" s="7">
        <v>67300</v>
      </c>
      <c r="E177" s="7"/>
      <c r="F177" s="98"/>
      <c r="G177" s="98"/>
      <c r="H177" s="99"/>
    </row>
    <row r="178" spans="1:8" ht="15" customHeight="1" x14ac:dyDescent="0.25">
      <c r="A178" s="10">
        <v>1754300000</v>
      </c>
      <c r="B178" s="5"/>
      <c r="C178" s="6" t="s">
        <v>103</v>
      </c>
      <c r="D178" s="7">
        <v>81600</v>
      </c>
      <c r="E178" s="7"/>
      <c r="F178" s="98"/>
      <c r="G178" s="98"/>
      <c r="H178" s="99"/>
    </row>
    <row r="179" spans="1:8" ht="15" customHeight="1" x14ac:dyDescent="0.25">
      <c r="A179" s="10">
        <v>1754400000</v>
      </c>
      <c r="B179" s="5"/>
      <c r="C179" s="6" t="s">
        <v>104</v>
      </c>
      <c r="D179" s="7">
        <v>57200</v>
      </c>
      <c r="E179" s="7"/>
      <c r="F179" s="98"/>
      <c r="G179" s="98"/>
      <c r="H179" s="99"/>
    </row>
    <row r="180" spans="1:8" ht="15" customHeight="1" x14ac:dyDescent="0.25">
      <c r="A180" s="10">
        <v>1754500000</v>
      </c>
      <c r="B180" s="5"/>
      <c r="C180" s="6" t="s">
        <v>105</v>
      </c>
      <c r="D180" s="7">
        <v>37300</v>
      </c>
      <c r="E180" s="7"/>
      <c r="F180" s="98"/>
      <c r="G180" s="98"/>
      <c r="H180" s="99"/>
    </row>
    <row r="181" spans="1:8" ht="15" customHeight="1" x14ac:dyDescent="0.25">
      <c r="A181" s="10">
        <v>1754600000</v>
      </c>
      <c r="B181" s="5"/>
      <c r="C181" s="6" t="s">
        <v>24</v>
      </c>
      <c r="D181" s="7">
        <v>323779</v>
      </c>
      <c r="E181" s="7"/>
      <c r="F181" s="98"/>
      <c r="G181" s="98"/>
      <c r="H181" s="99"/>
    </row>
    <row r="182" spans="1:8" ht="15" customHeight="1" x14ac:dyDescent="0.25">
      <c r="A182" s="10">
        <v>1754700000</v>
      </c>
      <c r="B182" s="5"/>
      <c r="C182" s="6" t="s">
        <v>25</v>
      </c>
      <c r="D182" s="7">
        <v>1767163</v>
      </c>
      <c r="E182" s="7"/>
      <c r="F182" s="98"/>
      <c r="G182" s="98"/>
      <c r="H182" s="99"/>
    </row>
    <row r="183" spans="1:8" ht="15" customHeight="1" x14ac:dyDescent="0.25">
      <c r="A183" s="10">
        <v>1754800000</v>
      </c>
      <c r="B183" s="5"/>
      <c r="C183" s="6" t="s">
        <v>26</v>
      </c>
      <c r="D183" s="7">
        <v>213300</v>
      </c>
      <c r="E183" s="7"/>
      <c r="F183" s="98"/>
      <c r="G183" s="98"/>
      <c r="H183" s="99"/>
    </row>
    <row r="184" spans="1:8" ht="15" customHeight="1" x14ac:dyDescent="0.25">
      <c r="A184" s="10">
        <v>1754900000</v>
      </c>
      <c r="B184" s="5"/>
      <c r="C184" s="6" t="s">
        <v>27</v>
      </c>
      <c r="D184" s="7">
        <v>134698</v>
      </c>
      <c r="E184" s="7"/>
      <c r="F184" s="98"/>
      <c r="G184" s="98"/>
      <c r="H184" s="99"/>
    </row>
    <row r="185" spans="1:8" ht="15" customHeight="1" x14ac:dyDescent="0.25">
      <c r="A185" s="10">
        <v>1755000000</v>
      </c>
      <c r="B185" s="5"/>
      <c r="C185" s="6" t="s">
        <v>28</v>
      </c>
      <c r="D185" s="7">
        <v>44372</v>
      </c>
      <c r="E185" s="7"/>
      <c r="F185" s="98"/>
      <c r="G185" s="98"/>
      <c r="H185" s="99"/>
    </row>
    <row r="186" spans="1:8" ht="15" customHeight="1" x14ac:dyDescent="0.25">
      <c r="A186" s="10">
        <v>1755100000</v>
      </c>
      <c r="B186" s="5"/>
      <c r="C186" s="6" t="s">
        <v>29</v>
      </c>
      <c r="D186" s="7">
        <v>123400</v>
      </c>
      <c r="E186" s="7"/>
      <c r="F186" s="98"/>
      <c r="G186" s="98"/>
      <c r="H186" s="99"/>
    </row>
    <row r="187" spans="1:8" ht="15" customHeight="1" x14ac:dyDescent="0.25">
      <c r="A187" s="10">
        <v>1755200000</v>
      </c>
      <c r="B187" s="5"/>
      <c r="C187" s="6" t="s">
        <v>30</v>
      </c>
      <c r="D187" s="7">
        <v>490700</v>
      </c>
      <c r="E187" s="7"/>
      <c r="F187" s="98"/>
      <c r="G187" s="98"/>
      <c r="H187" s="99"/>
    </row>
    <row r="188" spans="1:8" ht="15" customHeight="1" x14ac:dyDescent="0.25">
      <c r="A188" s="10">
        <v>1755300000</v>
      </c>
      <c r="B188" s="5"/>
      <c r="C188" s="6" t="s">
        <v>31</v>
      </c>
      <c r="D188" s="7">
        <v>133769</v>
      </c>
      <c r="E188" s="7"/>
      <c r="F188" s="98"/>
      <c r="G188" s="98"/>
      <c r="H188" s="99"/>
    </row>
    <row r="189" spans="1:8" ht="15" customHeight="1" x14ac:dyDescent="0.25">
      <c r="A189" s="10">
        <v>1755400000</v>
      </c>
      <c r="B189" s="5"/>
      <c r="C189" s="6" t="s">
        <v>32</v>
      </c>
      <c r="D189" s="7">
        <v>433200</v>
      </c>
      <c r="E189" s="7"/>
      <c r="F189" s="98"/>
      <c r="G189" s="98"/>
      <c r="H189" s="99"/>
    </row>
    <row r="190" spans="1:8" ht="15" customHeight="1" x14ac:dyDescent="0.25">
      <c r="A190" s="10">
        <v>1755500000</v>
      </c>
      <c r="B190" s="5"/>
      <c r="C190" s="6" t="s">
        <v>33</v>
      </c>
      <c r="D190" s="7">
        <v>988600</v>
      </c>
      <c r="E190" s="7"/>
      <c r="F190" s="98"/>
      <c r="G190" s="98"/>
      <c r="H190" s="99"/>
    </row>
    <row r="191" spans="1:8" ht="15" customHeight="1" x14ac:dyDescent="0.25">
      <c r="A191" s="10">
        <v>1755600000</v>
      </c>
      <c r="B191" s="5"/>
      <c r="C191" s="6" t="s">
        <v>34</v>
      </c>
      <c r="D191" s="7">
        <v>1191951</v>
      </c>
      <c r="E191" s="7"/>
      <c r="F191" s="98"/>
      <c r="G191" s="98"/>
      <c r="H191" s="99"/>
    </row>
    <row r="192" spans="1:8" ht="15" customHeight="1" x14ac:dyDescent="0.25">
      <c r="A192" s="10">
        <v>1755700000</v>
      </c>
      <c r="B192" s="5"/>
      <c r="C192" s="6" t="s">
        <v>35</v>
      </c>
      <c r="D192" s="7">
        <v>500600</v>
      </c>
      <c r="E192" s="7"/>
      <c r="F192" s="98"/>
      <c r="G192" s="98"/>
      <c r="H192" s="99"/>
    </row>
    <row r="193" spans="1:11" ht="15" customHeight="1" x14ac:dyDescent="0.25">
      <c r="A193" s="10">
        <v>1755800000</v>
      </c>
      <c r="B193" s="5"/>
      <c r="C193" s="6" t="s">
        <v>36</v>
      </c>
      <c r="D193" s="7">
        <v>175095</v>
      </c>
      <c r="E193" s="7"/>
      <c r="F193" s="98"/>
      <c r="G193" s="98"/>
      <c r="H193" s="99"/>
    </row>
    <row r="194" spans="1:11" ht="15" customHeight="1" x14ac:dyDescent="0.25">
      <c r="A194" s="10">
        <v>1755900000</v>
      </c>
      <c r="B194" s="5"/>
      <c r="C194" s="6" t="s">
        <v>37</v>
      </c>
      <c r="D194" s="7">
        <v>571796</v>
      </c>
      <c r="E194" s="7"/>
      <c r="F194" s="98"/>
      <c r="G194" s="98"/>
      <c r="H194" s="99"/>
    </row>
    <row r="195" spans="1:11" ht="15" customHeight="1" x14ac:dyDescent="0.25">
      <c r="A195" s="10">
        <v>1756000000</v>
      </c>
      <c r="B195" s="5"/>
      <c r="C195" s="6" t="s">
        <v>38</v>
      </c>
      <c r="D195" s="7">
        <v>181400</v>
      </c>
      <c r="E195" s="7"/>
      <c r="F195" s="98"/>
      <c r="G195" s="98"/>
      <c r="H195" s="99"/>
    </row>
    <row r="196" spans="1:11" ht="15" customHeight="1" x14ac:dyDescent="0.25">
      <c r="A196" s="10">
        <v>1756100000</v>
      </c>
      <c r="B196" s="5"/>
      <c r="C196" s="6" t="s">
        <v>39</v>
      </c>
      <c r="D196" s="7">
        <v>814830</v>
      </c>
      <c r="E196" s="7"/>
      <c r="F196" s="98"/>
      <c r="G196" s="98"/>
      <c r="H196" s="99"/>
    </row>
    <row r="197" spans="1:11" ht="15" customHeight="1" x14ac:dyDescent="0.25">
      <c r="A197" s="10">
        <v>1756200000</v>
      </c>
      <c r="B197" s="5"/>
      <c r="C197" s="6" t="s">
        <v>40</v>
      </c>
      <c r="D197" s="7">
        <v>692937</v>
      </c>
      <c r="E197" s="7"/>
      <c r="F197" s="98"/>
      <c r="G197" s="98"/>
      <c r="H197" s="99"/>
    </row>
    <row r="198" spans="1:11" ht="15" customHeight="1" x14ac:dyDescent="0.25">
      <c r="A198" s="10">
        <v>1756300000</v>
      </c>
      <c r="B198" s="5"/>
      <c r="C198" s="6" t="s">
        <v>41</v>
      </c>
      <c r="D198" s="7">
        <v>15000</v>
      </c>
      <c r="E198" s="7"/>
      <c r="F198" s="98"/>
      <c r="G198" s="98"/>
      <c r="H198" s="99"/>
    </row>
    <row r="199" spans="1:11" ht="15" customHeight="1" x14ac:dyDescent="0.25">
      <c r="A199" s="10">
        <v>1756400000</v>
      </c>
      <c r="B199" s="5"/>
      <c r="C199" s="6" t="s">
        <v>42</v>
      </c>
      <c r="D199" s="7">
        <v>3006504</v>
      </c>
      <c r="E199" s="7"/>
      <c r="F199" s="98"/>
      <c r="G199" s="98"/>
      <c r="H199" s="99"/>
    </row>
    <row r="200" spans="1:11" ht="15" customHeight="1" x14ac:dyDescent="0.25">
      <c r="A200" s="10">
        <v>1756500000</v>
      </c>
      <c r="B200" s="5"/>
      <c r="C200" s="6" t="s">
        <v>43</v>
      </c>
      <c r="D200" s="7">
        <v>741800</v>
      </c>
      <c r="E200" s="7"/>
      <c r="F200" s="98"/>
      <c r="G200" s="98"/>
      <c r="H200" s="99"/>
    </row>
    <row r="201" spans="1:11" ht="15" customHeight="1" x14ac:dyDescent="0.25">
      <c r="A201" s="10">
        <v>1756600000</v>
      </c>
      <c r="B201" s="5"/>
      <c r="C201" s="6" t="s">
        <v>44</v>
      </c>
      <c r="D201" s="7">
        <v>1532725</v>
      </c>
      <c r="E201" s="7"/>
      <c r="F201" s="98"/>
      <c r="G201" s="98"/>
      <c r="H201" s="99"/>
    </row>
    <row r="202" spans="1:11" ht="15.75" customHeight="1" thickBot="1" x14ac:dyDescent="0.3">
      <c r="A202" s="207">
        <v>1756700000</v>
      </c>
      <c r="B202" s="208"/>
      <c r="C202" s="209" t="s">
        <v>45</v>
      </c>
      <c r="D202" s="7">
        <v>73953</v>
      </c>
      <c r="E202" s="7"/>
      <c r="F202" s="98"/>
      <c r="G202" s="98"/>
      <c r="H202" s="99"/>
    </row>
    <row r="203" spans="1:11" ht="49.5" customHeight="1" thickTop="1" thickBot="1" x14ac:dyDescent="0.25">
      <c r="A203" s="86" t="s">
        <v>154</v>
      </c>
      <c r="B203" s="87">
        <v>9350</v>
      </c>
      <c r="C203" s="77" t="s">
        <v>142</v>
      </c>
      <c r="D203" s="78">
        <f>SUM(D204:D267)</f>
        <v>64771084</v>
      </c>
      <c r="E203" s="78">
        <f>SUM(E268:E329)</f>
        <v>0</v>
      </c>
      <c r="F203" s="78">
        <f>SUM(F268:F329)</f>
        <v>0</v>
      </c>
      <c r="G203" s="89">
        <f>SUM(G268:G329)</f>
        <v>0</v>
      </c>
      <c r="H203" s="101">
        <f>SUM(H268:H329)</f>
        <v>0</v>
      </c>
      <c r="K203" s="130"/>
    </row>
    <row r="204" spans="1:11" ht="15" customHeight="1" thickTop="1" x14ac:dyDescent="0.2">
      <c r="A204" s="151">
        <v>1750100000</v>
      </c>
      <c r="B204" s="5"/>
      <c r="C204" s="6" t="s">
        <v>14</v>
      </c>
      <c r="D204" s="206">
        <v>520489</v>
      </c>
      <c r="E204" s="202"/>
      <c r="F204" s="202"/>
      <c r="G204" s="203"/>
      <c r="H204" s="204"/>
    </row>
    <row r="205" spans="1:11" ht="15" customHeight="1" x14ac:dyDescent="0.2">
      <c r="A205" s="160">
        <v>1750200000</v>
      </c>
      <c r="B205" s="5"/>
      <c r="C205" s="6" t="s">
        <v>77</v>
      </c>
      <c r="D205" s="16">
        <v>293375</v>
      </c>
      <c r="E205" s="156"/>
      <c r="F205" s="156"/>
      <c r="G205" s="15"/>
      <c r="H205" s="205"/>
      <c r="K205" s="14"/>
    </row>
    <row r="206" spans="1:11" ht="15" customHeight="1" x14ac:dyDescent="0.2">
      <c r="A206" s="160">
        <v>1750300000</v>
      </c>
      <c r="B206" s="5"/>
      <c r="C206" s="6" t="s">
        <v>15</v>
      </c>
      <c r="D206" s="16">
        <v>596080</v>
      </c>
      <c r="E206" s="156"/>
      <c r="F206" s="156"/>
      <c r="G206" s="15"/>
      <c r="H206" s="205"/>
    </row>
    <row r="207" spans="1:11" ht="15" customHeight="1" x14ac:dyDescent="0.2">
      <c r="A207" s="160">
        <v>1750400000</v>
      </c>
      <c r="B207" s="5"/>
      <c r="C207" s="6" t="s">
        <v>16</v>
      </c>
      <c r="D207" s="16">
        <v>493885</v>
      </c>
      <c r="E207" s="156"/>
      <c r="F207" s="156"/>
      <c r="G207" s="15"/>
      <c r="H207" s="205"/>
    </row>
    <row r="208" spans="1:11" ht="15" customHeight="1" x14ac:dyDescent="0.2">
      <c r="A208" s="160">
        <v>1750500000</v>
      </c>
      <c r="B208" s="5"/>
      <c r="C208" s="6" t="s">
        <v>83</v>
      </c>
      <c r="D208" s="16">
        <v>132752</v>
      </c>
      <c r="E208" s="156"/>
      <c r="F208" s="156"/>
      <c r="G208" s="15"/>
      <c r="H208" s="205"/>
    </row>
    <row r="209" spans="1:8" ht="15" customHeight="1" x14ac:dyDescent="0.2">
      <c r="A209" s="160">
        <v>1750600000</v>
      </c>
      <c r="B209" s="5"/>
      <c r="C209" s="6" t="s">
        <v>60</v>
      </c>
      <c r="D209" s="16">
        <v>896079</v>
      </c>
      <c r="E209" s="156"/>
      <c r="F209" s="156"/>
      <c r="G209" s="15"/>
      <c r="H209" s="205"/>
    </row>
    <row r="210" spans="1:8" ht="15" customHeight="1" x14ac:dyDescent="0.2">
      <c r="A210" s="160">
        <v>1750700000</v>
      </c>
      <c r="B210" s="5"/>
      <c r="C210" s="6" t="s">
        <v>17</v>
      </c>
      <c r="D210" s="16">
        <v>632411</v>
      </c>
      <c r="E210" s="156"/>
      <c r="F210" s="156"/>
      <c r="G210" s="15"/>
      <c r="H210" s="205"/>
    </row>
    <row r="211" spans="1:8" ht="15" customHeight="1" x14ac:dyDescent="0.2">
      <c r="A211" s="160">
        <v>1750800000</v>
      </c>
      <c r="B211" s="5"/>
      <c r="C211" s="6" t="s">
        <v>84</v>
      </c>
      <c r="D211" s="16">
        <v>373366</v>
      </c>
      <c r="E211" s="156"/>
      <c r="F211" s="156"/>
      <c r="G211" s="15"/>
      <c r="H211" s="205"/>
    </row>
    <row r="212" spans="1:8" ht="15" customHeight="1" x14ac:dyDescent="0.2">
      <c r="A212" s="160">
        <v>1750900000</v>
      </c>
      <c r="B212" s="5"/>
      <c r="C212" s="6" t="s">
        <v>85</v>
      </c>
      <c r="D212" s="16">
        <v>448039</v>
      </c>
      <c r="E212" s="156"/>
      <c r="F212" s="156"/>
      <c r="G212" s="15"/>
      <c r="H212" s="205"/>
    </row>
    <row r="213" spans="1:8" ht="15" customHeight="1" x14ac:dyDescent="0.2">
      <c r="A213" s="160">
        <v>1751000000</v>
      </c>
      <c r="B213" s="5"/>
      <c r="C213" s="6" t="s">
        <v>86</v>
      </c>
      <c r="D213" s="16">
        <v>373366</v>
      </c>
      <c r="E213" s="156"/>
      <c r="F213" s="156"/>
      <c r="G213" s="15"/>
      <c r="H213" s="205"/>
    </row>
    <row r="214" spans="1:8" ht="15" customHeight="1" x14ac:dyDescent="0.2">
      <c r="A214" s="160">
        <v>1751100000</v>
      </c>
      <c r="B214" s="5"/>
      <c r="C214" s="6" t="s">
        <v>87</v>
      </c>
      <c r="D214" s="16">
        <v>446275</v>
      </c>
      <c r="E214" s="156"/>
      <c r="F214" s="156"/>
      <c r="G214" s="15"/>
      <c r="H214" s="205"/>
    </row>
    <row r="215" spans="1:8" ht="15" customHeight="1" x14ac:dyDescent="0.2">
      <c r="A215" s="160">
        <v>1751200000</v>
      </c>
      <c r="B215" s="5"/>
      <c r="C215" s="6" t="s">
        <v>88</v>
      </c>
      <c r="D215" s="16">
        <v>372850</v>
      </c>
      <c r="E215" s="156"/>
      <c r="F215" s="156"/>
      <c r="G215" s="15"/>
      <c r="H215" s="205"/>
    </row>
    <row r="216" spans="1:8" ht="15" customHeight="1" x14ac:dyDescent="0.2">
      <c r="A216" s="160">
        <v>1751400000</v>
      </c>
      <c r="B216" s="5"/>
      <c r="C216" s="6" t="s">
        <v>89</v>
      </c>
      <c r="D216" s="16">
        <v>298693</v>
      </c>
      <c r="E216" s="156"/>
      <c r="F216" s="156"/>
      <c r="G216" s="15"/>
      <c r="H216" s="205"/>
    </row>
    <row r="217" spans="1:8" ht="15" customHeight="1" x14ac:dyDescent="0.2">
      <c r="A217" s="160">
        <v>1751500000</v>
      </c>
      <c r="B217" s="5"/>
      <c r="C217" s="6" t="s">
        <v>90</v>
      </c>
      <c r="D217" s="16">
        <v>1269445</v>
      </c>
      <c r="E217" s="156"/>
      <c r="F217" s="156"/>
      <c r="G217" s="15"/>
      <c r="H217" s="205"/>
    </row>
    <row r="218" spans="1:8" ht="15" customHeight="1" x14ac:dyDescent="0.2">
      <c r="A218" s="160">
        <v>1751600000</v>
      </c>
      <c r="B218" s="5"/>
      <c r="C218" s="6" t="s">
        <v>78</v>
      </c>
      <c r="D218" s="16">
        <v>149346</v>
      </c>
      <c r="E218" s="156"/>
      <c r="F218" s="156"/>
      <c r="G218" s="15"/>
      <c r="H218" s="205"/>
    </row>
    <row r="219" spans="1:8" ht="15" customHeight="1" x14ac:dyDescent="0.2">
      <c r="A219" s="160">
        <v>1751700000</v>
      </c>
      <c r="B219" s="5"/>
      <c r="C219" s="6" t="s">
        <v>19</v>
      </c>
      <c r="D219" s="16">
        <v>298693</v>
      </c>
      <c r="E219" s="156"/>
      <c r="F219" s="156"/>
      <c r="G219" s="15"/>
      <c r="H219" s="205"/>
    </row>
    <row r="220" spans="1:8" ht="15" customHeight="1" x14ac:dyDescent="0.2">
      <c r="A220" s="160">
        <v>1751800000</v>
      </c>
      <c r="B220" s="5"/>
      <c r="C220" s="6" t="s">
        <v>20</v>
      </c>
      <c r="D220" s="16">
        <v>412703</v>
      </c>
      <c r="E220" s="156"/>
      <c r="F220" s="156"/>
      <c r="G220" s="15"/>
      <c r="H220" s="205"/>
    </row>
    <row r="221" spans="1:8" ht="15" customHeight="1" x14ac:dyDescent="0.2">
      <c r="A221" s="160">
        <v>1751900000</v>
      </c>
      <c r="B221" s="5"/>
      <c r="C221" s="6" t="s">
        <v>91</v>
      </c>
      <c r="D221" s="16">
        <v>370782</v>
      </c>
      <c r="E221" s="156"/>
      <c r="F221" s="156"/>
      <c r="G221" s="15"/>
      <c r="H221" s="205"/>
    </row>
    <row r="222" spans="1:8" ht="15" customHeight="1" x14ac:dyDescent="0.2">
      <c r="A222" s="160">
        <v>1752000000</v>
      </c>
      <c r="B222" s="5"/>
      <c r="C222" s="6" t="s">
        <v>92</v>
      </c>
      <c r="D222" s="16">
        <v>520997</v>
      </c>
      <c r="E222" s="156"/>
      <c r="F222" s="156"/>
      <c r="G222" s="15"/>
      <c r="H222" s="205"/>
    </row>
    <row r="223" spans="1:8" ht="15" customHeight="1" x14ac:dyDescent="0.2">
      <c r="A223" s="160">
        <v>1752100000</v>
      </c>
      <c r="B223" s="5"/>
      <c r="C223" s="6" t="s">
        <v>93</v>
      </c>
      <c r="D223" s="16">
        <v>149346</v>
      </c>
      <c r="E223" s="156"/>
      <c r="F223" s="156"/>
      <c r="G223" s="15"/>
      <c r="H223" s="205"/>
    </row>
    <row r="224" spans="1:8" ht="15" customHeight="1" x14ac:dyDescent="0.2">
      <c r="A224" s="160">
        <v>1752200000</v>
      </c>
      <c r="B224" s="5"/>
      <c r="C224" s="6" t="s">
        <v>61</v>
      </c>
      <c r="D224" s="16">
        <v>531010</v>
      </c>
      <c r="E224" s="156"/>
      <c r="F224" s="156"/>
      <c r="G224" s="15"/>
      <c r="H224" s="205"/>
    </row>
    <row r="225" spans="1:8" ht="15" customHeight="1" x14ac:dyDescent="0.2">
      <c r="A225" s="160">
        <v>1752300000</v>
      </c>
      <c r="B225" s="5"/>
      <c r="C225" s="6" t="s">
        <v>62</v>
      </c>
      <c r="D225" s="16">
        <v>698818</v>
      </c>
      <c r="E225" s="156"/>
      <c r="F225" s="156"/>
      <c r="G225" s="15"/>
      <c r="H225" s="205"/>
    </row>
    <row r="226" spans="1:8" ht="15" customHeight="1" x14ac:dyDescent="0.2">
      <c r="A226" s="160">
        <v>1752400000</v>
      </c>
      <c r="B226" s="5"/>
      <c r="C226" s="6" t="s">
        <v>63</v>
      </c>
      <c r="D226" s="16">
        <v>669432</v>
      </c>
      <c r="E226" s="156"/>
      <c r="F226" s="156"/>
      <c r="G226" s="15"/>
      <c r="H226" s="205"/>
    </row>
    <row r="227" spans="1:8" ht="15" customHeight="1" x14ac:dyDescent="0.2">
      <c r="A227" s="160">
        <v>1752500000</v>
      </c>
      <c r="B227" s="5"/>
      <c r="C227" s="6" t="s">
        <v>79</v>
      </c>
      <c r="D227" s="16">
        <v>372756</v>
      </c>
      <c r="E227" s="156"/>
      <c r="F227" s="156"/>
      <c r="G227" s="15"/>
      <c r="H227" s="205"/>
    </row>
    <row r="228" spans="1:8" ht="15" customHeight="1" x14ac:dyDescent="0.2">
      <c r="A228" s="160">
        <v>1752600000</v>
      </c>
      <c r="B228" s="5"/>
      <c r="C228" s="6" t="s">
        <v>80</v>
      </c>
      <c r="D228" s="16">
        <v>596770</v>
      </c>
      <c r="E228" s="156"/>
      <c r="F228" s="156"/>
      <c r="G228" s="15"/>
      <c r="H228" s="205"/>
    </row>
    <row r="229" spans="1:8" ht="15" customHeight="1" x14ac:dyDescent="0.2">
      <c r="A229" s="160">
        <v>1752700000</v>
      </c>
      <c r="B229" s="5"/>
      <c r="C229" s="6" t="s">
        <v>22</v>
      </c>
      <c r="D229" s="16">
        <v>597204</v>
      </c>
      <c r="E229" s="156"/>
      <c r="F229" s="156"/>
      <c r="G229" s="15"/>
      <c r="H229" s="205"/>
    </row>
    <row r="230" spans="1:8" ht="15" customHeight="1" x14ac:dyDescent="0.2">
      <c r="A230" s="160">
        <v>1752800000</v>
      </c>
      <c r="B230" s="5"/>
      <c r="C230" s="6" t="s">
        <v>94</v>
      </c>
      <c r="D230" s="16">
        <v>149346</v>
      </c>
      <c r="E230" s="156"/>
      <c r="F230" s="156"/>
      <c r="G230" s="15"/>
      <c r="H230" s="205"/>
    </row>
    <row r="231" spans="1:8" ht="15" customHeight="1" x14ac:dyDescent="0.2">
      <c r="A231" s="160">
        <v>1752900000</v>
      </c>
      <c r="B231" s="5"/>
      <c r="C231" s="6" t="s">
        <v>95</v>
      </c>
      <c r="D231" s="16">
        <v>298693</v>
      </c>
      <c r="E231" s="156"/>
      <c r="F231" s="156"/>
      <c r="G231" s="15"/>
      <c r="H231" s="205"/>
    </row>
    <row r="232" spans="1:8" ht="15" customHeight="1" x14ac:dyDescent="0.2">
      <c r="A232" s="160">
        <v>1753000000</v>
      </c>
      <c r="B232" s="5"/>
      <c r="C232" s="6" t="s">
        <v>96</v>
      </c>
      <c r="D232" s="16">
        <v>373236</v>
      </c>
      <c r="E232" s="156"/>
      <c r="F232" s="156"/>
      <c r="G232" s="15"/>
      <c r="H232" s="205"/>
    </row>
    <row r="233" spans="1:8" ht="15" customHeight="1" x14ac:dyDescent="0.2">
      <c r="A233" s="160">
        <v>1753100000</v>
      </c>
      <c r="B233" s="5"/>
      <c r="C233" s="6" t="s">
        <v>64</v>
      </c>
      <c r="D233" s="16">
        <v>746732</v>
      </c>
      <c r="E233" s="156"/>
      <c r="F233" s="156"/>
      <c r="G233" s="15"/>
      <c r="H233" s="205"/>
    </row>
    <row r="234" spans="1:8" ht="15" customHeight="1" x14ac:dyDescent="0.2">
      <c r="A234" s="160">
        <v>1753200000</v>
      </c>
      <c r="B234" s="5"/>
      <c r="C234" s="6" t="s">
        <v>23</v>
      </c>
      <c r="D234" s="16">
        <v>1961251</v>
      </c>
      <c r="E234" s="156"/>
      <c r="F234" s="156"/>
      <c r="G234" s="15"/>
      <c r="H234" s="205"/>
    </row>
    <row r="235" spans="1:8" ht="15" customHeight="1" x14ac:dyDescent="0.2">
      <c r="A235" s="160">
        <v>1753400000</v>
      </c>
      <c r="B235" s="5"/>
      <c r="C235" s="6" t="s">
        <v>81</v>
      </c>
      <c r="D235" s="16">
        <v>1866678</v>
      </c>
      <c r="E235" s="156"/>
      <c r="F235" s="156"/>
      <c r="G235" s="15"/>
      <c r="H235" s="205"/>
    </row>
    <row r="236" spans="1:8" ht="15" customHeight="1" x14ac:dyDescent="0.2">
      <c r="A236" s="160">
        <v>1753500000</v>
      </c>
      <c r="B236" s="5"/>
      <c r="C236" s="6" t="s">
        <v>82</v>
      </c>
      <c r="D236" s="16">
        <v>369346</v>
      </c>
      <c r="E236" s="156"/>
      <c r="F236" s="156"/>
      <c r="G236" s="15"/>
      <c r="H236" s="205"/>
    </row>
    <row r="237" spans="1:8" ht="15" customHeight="1" x14ac:dyDescent="0.2">
      <c r="A237" s="160">
        <v>1753600000</v>
      </c>
      <c r="B237" s="5"/>
      <c r="C237" s="6" t="s">
        <v>97</v>
      </c>
      <c r="D237" s="16">
        <v>520679</v>
      </c>
      <c r="E237" s="156"/>
      <c r="F237" s="156"/>
      <c r="G237" s="15"/>
      <c r="H237" s="205"/>
    </row>
    <row r="238" spans="1:8" ht="15" customHeight="1" x14ac:dyDescent="0.2">
      <c r="A238" s="160">
        <v>1753700000</v>
      </c>
      <c r="B238" s="5"/>
      <c r="C238" s="6" t="s">
        <v>98</v>
      </c>
      <c r="D238" s="16">
        <v>373366</v>
      </c>
      <c r="E238" s="156"/>
      <c r="F238" s="156"/>
      <c r="G238" s="15"/>
      <c r="H238" s="205"/>
    </row>
    <row r="239" spans="1:8" ht="15" customHeight="1" x14ac:dyDescent="0.2">
      <c r="A239" s="160">
        <v>1753800000</v>
      </c>
      <c r="B239" s="5"/>
      <c r="C239" s="6" t="s">
        <v>99</v>
      </c>
      <c r="D239" s="16">
        <v>66377</v>
      </c>
      <c r="E239" s="156"/>
      <c r="F239" s="156"/>
      <c r="G239" s="15"/>
      <c r="H239" s="205"/>
    </row>
    <row r="240" spans="1:8" ht="15" customHeight="1" x14ac:dyDescent="0.2">
      <c r="A240" s="160">
        <v>1753900000</v>
      </c>
      <c r="B240" s="5"/>
      <c r="C240" s="6" t="s">
        <v>100</v>
      </c>
      <c r="D240" s="16">
        <v>1043688</v>
      </c>
      <c r="E240" s="156"/>
      <c r="F240" s="156"/>
      <c r="G240" s="15"/>
      <c r="H240" s="205"/>
    </row>
    <row r="241" spans="1:8" ht="15" customHeight="1" x14ac:dyDescent="0.2">
      <c r="A241" s="160">
        <v>1754000000</v>
      </c>
      <c r="B241" s="5"/>
      <c r="C241" s="6" t="s">
        <v>101</v>
      </c>
      <c r="D241" s="16">
        <v>591911</v>
      </c>
      <c r="E241" s="156"/>
      <c r="F241" s="156"/>
      <c r="G241" s="15"/>
      <c r="H241" s="205"/>
    </row>
    <row r="242" spans="1:8" ht="15" customHeight="1" x14ac:dyDescent="0.2">
      <c r="A242" s="160">
        <v>1754100000</v>
      </c>
      <c r="B242" s="5"/>
      <c r="C242" s="6" t="s">
        <v>102</v>
      </c>
      <c r="D242" s="16">
        <v>448039</v>
      </c>
      <c r="E242" s="156"/>
      <c r="F242" s="156"/>
      <c r="G242" s="15"/>
      <c r="H242" s="205"/>
    </row>
    <row r="243" spans="1:8" ht="15" customHeight="1" x14ac:dyDescent="0.2">
      <c r="A243" s="160">
        <v>1754300000</v>
      </c>
      <c r="B243" s="5"/>
      <c r="C243" s="6" t="s">
        <v>103</v>
      </c>
      <c r="D243" s="16">
        <v>298693</v>
      </c>
      <c r="E243" s="156"/>
      <c r="F243" s="156"/>
      <c r="G243" s="15"/>
      <c r="H243" s="205"/>
    </row>
    <row r="244" spans="1:8" ht="15" customHeight="1" x14ac:dyDescent="0.2">
      <c r="A244" s="160">
        <v>1754400000</v>
      </c>
      <c r="B244" s="5"/>
      <c r="C244" s="6" t="s">
        <v>104</v>
      </c>
      <c r="D244" s="16">
        <v>448039</v>
      </c>
      <c r="E244" s="156"/>
      <c r="F244" s="156"/>
      <c r="G244" s="15"/>
      <c r="H244" s="205"/>
    </row>
    <row r="245" spans="1:8" ht="15" customHeight="1" x14ac:dyDescent="0.2">
      <c r="A245" s="160">
        <v>1754500000</v>
      </c>
      <c r="B245" s="5"/>
      <c r="C245" s="6" t="s">
        <v>105</v>
      </c>
      <c r="D245" s="16">
        <v>284200</v>
      </c>
      <c r="E245" s="156"/>
      <c r="F245" s="156"/>
      <c r="G245" s="15"/>
      <c r="H245" s="205"/>
    </row>
    <row r="246" spans="1:8" ht="15" customHeight="1" x14ac:dyDescent="0.2">
      <c r="A246" s="160">
        <v>1754600000</v>
      </c>
      <c r="B246" s="5"/>
      <c r="C246" s="6" t="s">
        <v>24</v>
      </c>
      <c r="D246" s="16">
        <v>1215135</v>
      </c>
      <c r="E246" s="156"/>
      <c r="F246" s="156"/>
      <c r="G246" s="15"/>
      <c r="H246" s="205"/>
    </row>
    <row r="247" spans="1:8" ht="15" customHeight="1" x14ac:dyDescent="0.2">
      <c r="A247" s="160">
        <v>1754700000</v>
      </c>
      <c r="B247" s="5"/>
      <c r="C247" s="6" t="s">
        <v>25</v>
      </c>
      <c r="D247" s="16">
        <v>3880203</v>
      </c>
      <c r="E247" s="156"/>
      <c r="F247" s="156"/>
      <c r="G247" s="15"/>
      <c r="H247" s="205"/>
    </row>
    <row r="248" spans="1:8" ht="15" customHeight="1" x14ac:dyDescent="0.2">
      <c r="A248" s="160">
        <v>1754800000</v>
      </c>
      <c r="B248" s="5"/>
      <c r="C248" s="6" t="s">
        <v>26</v>
      </c>
      <c r="D248" s="16">
        <v>597299</v>
      </c>
      <c r="E248" s="156"/>
      <c r="F248" s="156"/>
      <c r="G248" s="15"/>
      <c r="H248" s="205"/>
    </row>
    <row r="249" spans="1:8" ht="15" customHeight="1" x14ac:dyDescent="0.2">
      <c r="A249" s="160">
        <v>1754900000</v>
      </c>
      <c r="B249" s="5"/>
      <c r="C249" s="6" t="s">
        <v>27</v>
      </c>
      <c r="D249" s="16">
        <v>372992</v>
      </c>
      <c r="E249" s="156"/>
      <c r="F249" s="156"/>
      <c r="G249" s="15"/>
      <c r="H249" s="205"/>
    </row>
    <row r="250" spans="1:8" ht="15" customHeight="1" x14ac:dyDescent="0.2">
      <c r="A250" s="160">
        <v>1755000000</v>
      </c>
      <c r="B250" s="5"/>
      <c r="C250" s="6" t="s">
        <v>28</v>
      </c>
      <c r="D250" s="16">
        <v>373361</v>
      </c>
      <c r="E250" s="156"/>
      <c r="F250" s="156"/>
      <c r="G250" s="15"/>
      <c r="H250" s="205"/>
    </row>
    <row r="251" spans="1:8" ht="15" customHeight="1" x14ac:dyDescent="0.2">
      <c r="A251" s="160">
        <v>1755100000</v>
      </c>
      <c r="B251" s="5"/>
      <c r="C251" s="6" t="s">
        <v>29</v>
      </c>
      <c r="D251" s="16">
        <v>224020</v>
      </c>
      <c r="E251" s="156"/>
      <c r="F251" s="156"/>
      <c r="G251" s="15"/>
      <c r="H251" s="205"/>
    </row>
    <row r="252" spans="1:8" ht="15" customHeight="1" x14ac:dyDescent="0.2">
      <c r="A252" s="160">
        <v>1755200000</v>
      </c>
      <c r="B252" s="5"/>
      <c r="C252" s="6" t="s">
        <v>30</v>
      </c>
      <c r="D252" s="16">
        <v>2016178</v>
      </c>
      <c r="E252" s="156"/>
      <c r="F252" s="156"/>
      <c r="G252" s="15"/>
      <c r="H252" s="205"/>
    </row>
    <row r="253" spans="1:8" ht="15" customHeight="1" x14ac:dyDescent="0.2">
      <c r="A253" s="160">
        <v>1755300000</v>
      </c>
      <c r="B253" s="5"/>
      <c r="C253" s="6" t="s">
        <v>31</v>
      </c>
      <c r="D253" s="16">
        <v>453504</v>
      </c>
      <c r="E253" s="156"/>
      <c r="F253" s="156"/>
      <c r="G253" s="15"/>
      <c r="H253" s="205"/>
    </row>
    <row r="254" spans="1:8" ht="15" customHeight="1" x14ac:dyDescent="0.2">
      <c r="A254" s="160">
        <v>1755400000</v>
      </c>
      <c r="B254" s="5"/>
      <c r="C254" s="6" t="s">
        <v>32</v>
      </c>
      <c r="D254" s="16">
        <v>1456124</v>
      </c>
      <c r="E254" s="156"/>
      <c r="F254" s="156"/>
      <c r="G254" s="15"/>
      <c r="H254" s="205"/>
    </row>
    <row r="255" spans="1:8" ht="15" customHeight="1" x14ac:dyDescent="0.2">
      <c r="A255" s="160">
        <v>1755500000</v>
      </c>
      <c r="B255" s="5"/>
      <c r="C255" s="6" t="s">
        <v>33</v>
      </c>
      <c r="D255" s="16">
        <v>2438915</v>
      </c>
      <c r="E255" s="156"/>
      <c r="F255" s="156"/>
      <c r="G255" s="15"/>
      <c r="H255" s="205"/>
    </row>
    <row r="256" spans="1:8" ht="15" customHeight="1" x14ac:dyDescent="0.2">
      <c r="A256" s="160">
        <v>1755600000</v>
      </c>
      <c r="B256" s="5"/>
      <c r="C256" s="6" t="s">
        <v>34</v>
      </c>
      <c r="D256" s="16">
        <v>2157341</v>
      </c>
      <c r="E256" s="156"/>
      <c r="F256" s="156"/>
      <c r="G256" s="15"/>
      <c r="H256" s="205"/>
    </row>
    <row r="257" spans="1:11" ht="15" customHeight="1" x14ac:dyDescent="0.2">
      <c r="A257" s="160">
        <v>1755700000</v>
      </c>
      <c r="B257" s="5"/>
      <c r="C257" s="6" t="s">
        <v>35</v>
      </c>
      <c r="D257" s="16">
        <v>2224796</v>
      </c>
      <c r="E257" s="156"/>
      <c r="F257" s="156"/>
      <c r="G257" s="15"/>
      <c r="H257" s="205"/>
    </row>
    <row r="258" spans="1:11" ht="15" customHeight="1" x14ac:dyDescent="0.2">
      <c r="A258" s="160">
        <v>1755800000</v>
      </c>
      <c r="B258" s="5"/>
      <c r="C258" s="6" t="s">
        <v>36</v>
      </c>
      <c r="D258" s="16">
        <v>671821</v>
      </c>
      <c r="E258" s="156"/>
      <c r="F258" s="156"/>
      <c r="G258" s="15"/>
      <c r="H258" s="205"/>
    </row>
    <row r="259" spans="1:11" ht="15" customHeight="1" x14ac:dyDescent="0.2">
      <c r="A259" s="160">
        <v>1755900000</v>
      </c>
      <c r="B259" s="5"/>
      <c r="C259" s="6" t="s">
        <v>37</v>
      </c>
      <c r="D259" s="16">
        <v>1568138</v>
      </c>
      <c r="E259" s="156"/>
      <c r="F259" s="156"/>
      <c r="G259" s="15"/>
      <c r="H259" s="205"/>
    </row>
    <row r="260" spans="1:11" ht="15" customHeight="1" x14ac:dyDescent="0.2">
      <c r="A260" s="160">
        <v>1756000000</v>
      </c>
      <c r="B260" s="5"/>
      <c r="C260" s="6" t="s">
        <v>38</v>
      </c>
      <c r="D260" s="16">
        <v>746730</v>
      </c>
      <c r="E260" s="156"/>
      <c r="F260" s="156"/>
      <c r="G260" s="15"/>
      <c r="H260" s="205"/>
    </row>
    <row r="261" spans="1:11" ht="15" customHeight="1" x14ac:dyDescent="0.2">
      <c r="A261" s="160">
        <v>1756100000</v>
      </c>
      <c r="B261" s="5"/>
      <c r="C261" s="6" t="s">
        <v>39</v>
      </c>
      <c r="D261" s="16">
        <v>1564510</v>
      </c>
      <c r="E261" s="156"/>
      <c r="F261" s="156"/>
      <c r="G261" s="15"/>
      <c r="H261" s="205"/>
    </row>
    <row r="262" spans="1:11" ht="15" customHeight="1" x14ac:dyDescent="0.2">
      <c r="A262" s="160">
        <v>1756200000</v>
      </c>
      <c r="B262" s="5"/>
      <c r="C262" s="6" t="s">
        <v>40</v>
      </c>
      <c r="D262" s="16">
        <v>2165524</v>
      </c>
      <c r="E262" s="156"/>
      <c r="F262" s="156"/>
      <c r="G262" s="15"/>
      <c r="H262" s="205"/>
    </row>
    <row r="263" spans="1:11" ht="15" customHeight="1" x14ac:dyDescent="0.2">
      <c r="A263" s="160">
        <v>1756300000</v>
      </c>
      <c r="B263" s="5"/>
      <c r="C263" s="6" t="s">
        <v>41</v>
      </c>
      <c r="D263" s="16">
        <v>569596</v>
      </c>
      <c r="E263" s="156"/>
      <c r="F263" s="156"/>
      <c r="G263" s="15"/>
      <c r="H263" s="205"/>
    </row>
    <row r="264" spans="1:11" ht="15" customHeight="1" x14ac:dyDescent="0.2">
      <c r="A264" s="160">
        <v>1756400000</v>
      </c>
      <c r="B264" s="5"/>
      <c r="C264" s="6" t="s">
        <v>42</v>
      </c>
      <c r="D264" s="16">
        <v>9204315</v>
      </c>
      <c r="E264" s="156"/>
      <c r="F264" s="156"/>
      <c r="G264" s="15"/>
      <c r="H264" s="205"/>
    </row>
    <row r="265" spans="1:11" ht="15" customHeight="1" x14ac:dyDescent="0.2">
      <c r="A265" s="160">
        <v>1756500000</v>
      </c>
      <c r="B265" s="5"/>
      <c r="C265" s="6" t="s">
        <v>43</v>
      </c>
      <c r="D265" s="16">
        <v>3886237</v>
      </c>
      <c r="E265" s="156"/>
      <c r="F265" s="156"/>
      <c r="G265" s="15"/>
      <c r="H265" s="205"/>
    </row>
    <row r="266" spans="1:11" ht="15" customHeight="1" x14ac:dyDescent="0.2">
      <c r="A266" s="160">
        <v>1756600000</v>
      </c>
      <c r="B266" s="5"/>
      <c r="C266" s="6" t="s">
        <v>44</v>
      </c>
      <c r="D266" s="16">
        <v>4255743</v>
      </c>
      <c r="E266" s="156"/>
      <c r="F266" s="156"/>
      <c r="G266" s="15"/>
      <c r="H266" s="205"/>
    </row>
    <row r="267" spans="1:11" ht="15" customHeight="1" thickBot="1" x14ac:dyDescent="0.25">
      <c r="A267" s="161">
        <v>1756700000</v>
      </c>
      <c r="B267" s="27"/>
      <c r="C267" s="28" t="s">
        <v>45</v>
      </c>
      <c r="D267" s="29">
        <v>373366</v>
      </c>
      <c r="E267" s="166"/>
      <c r="F267" s="166"/>
      <c r="G267" s="117"/>
      <c r="H267" s="167"/>
    </row>
    <row r="268" spans="1:11" ht="64.5" customHeight="1" thickTop="1" thickBot="1" x14ac:dyDescent="0.25">
      <c r="A268" s="86" t="s">
        <v>155</v>
      </c>
      <c r="B268" s="87">
        <v>9380</v>
      </c>
      <c r="C268" s="77" t="s">
        <v>176</v>
      </c>
      <c r="D268" s="78">
        <f>SUM(D269:D332)</f>
        <v>350952</v>
      </c>
      <c r="E268" s="78">
        <f>SUM(E269:E332)</f>
        <v>0</v>
      </c>
      <c r="F268" s="78">
        <f>SUM(F269:F332)</f>
        <v>0</v>
      </c>
      <c r="G268" s="89">
        <f>SUM(G269:G332)</f>
        <v>0</v>
      </c>
      <c r="H268" s="101">
        <f>SUM(H269:H332)</f>
        <v>0</v>
      </c>
      <c r="K268" s="130"/>
    </row>
    <row r="269" spans="1:11" ht="15" customHeight="1" thickTop="1" x14ac:dyDescent="0.25">
      <c r="A269" s="151">
        <v>1750100000</v>
      </c>
      <c r="B269" s="21"/>
      <c r="C269" s="22" t="s">
        <v>14</v>
      </c>
      <c r="D269" s="25">
        <v>2863</v>
      </c>
      <c r="E269" s="25"/>
      <c r="F269" s="96"/>
      <c r="G269" s="96"/>
      <c r="H269" s="97"/>
    </row>
    <row r="270" spans="1:11" ht="15" customHeight="1" x14ac:dyDescent="0.25">
      <c r="A270" s="160">
        <v>1750200000</v>
      </c>
      <c r="B270" s="5"/>
      <c r="C270" s="6" t="s">
        <v>77</v>
      </c>
      <c r="D270" s="7">
        <v>4135</v>
      </c>
      <c r="E270" s="7"/>
      <c r="F270" s="98"/>
      <c r="G270" s="98"/>
      <c r="H270" s="99"/>
      <c r="K270" s="14"/>
    </row>
    <row r="271" spans="1:11" ht="15" customHeight="1" x14ac:dyDescent="0.25">
      <c r="A271" s="160">
        <v>1750300000</v>
      </c>
      <c r="B271" s="5"/>
      <c r="C271" s="6" t="s">
        <v>15</v>
      </c>
      <c r="D271" s="7">
        <v>2650</v>
      </c>
      <c r="E271" s="7"/>
      <c r="F271" s="98"/>
      <c r="G271" s="98"/>
      <c r="H271" s="99"/>
    </row>
    <row r="272" spans="1:11" ht="15" customHeight="1" x14ac:dyDescent="0.25">
      <c r="A272" s="160">
        <v>1750400000</v>
      </c>
      <c r="B272" s="5"/>
      <c r="C272" s="6" t="s">
        <v>16</v>
      </c>
      <c r="D272" s="7">
        <v>1920</v>
      </c>
      <c r="E272" s="7"/>
      <c r="F272" s="98"/>
      <c r="G272" s="98"/>
      <c r="H272" s="99"/>
    </row>
    <row r="273" spans="1:8" ht="15" customHeight="1" x14ac:dyDescent="0.25">
      <c r="A273" s="160">
        <v>1750500000</v>
      </c>
      <c r="B273" s="5"/>
      <c r="C273" s="6" t="s">
        <v>83</v>
      </c>
      <c r="D273" s="7">
        <v>636</v>
      </c>
      <c r="E273" s="7"/>
      <c r="F273" s="98"/>
      <c r="G273" s="98"/>
      <c r="H273" s="99"/>
    </row>
    <row r="274" spans="1:8" ht="15" customHeight="1" x14ac:dyDescent="0.25">
      <c r="A274" s="160">
        <v>1750600000</v>
      </c>
      <c r="B274" s="5"/>
      <c r="C274" s="6" t="s">
        <v>60</v>
      </c>
      <c r="D274" s="7">
        <v>3330</v>
      </c>
      <c r="E274" s="7"/>
      <c r="F274" s="98"/>
      <c r="G274" s="98"/>
      <c r="H274" s="99"/>
    </row>
    <row r="275" spans="1:8" ht="15" customHeight="1" x14ac:dyDescent="0.25">
      <c r="A275" s="160">
        <v>1750700000</v>
      </c>
      <c r="B275" s="5"/>
      <c r="C275" s="6" t="s">
        <v>17</v>
      </c>
      <c r="D275" s="7">
        <v>3817</v>
      </c>
      <c r="E275" s="7"/>
      <c r="F275" s="98"/>
      <c r="G275" s="98"/>
      <c r="H275" s="99"/>
    </row>
    <row r="276" spans="1:8" ht="15" customHeight="1" x14ac:dyDescent="0.25">
      <c r="A276" s="160">
        <v>1750800000</v>
      </c>
      <c r="B276" s="5"/>
      <c r="C276" s="6" t="s">
        <v>84</v>
      </c>
      <c r="D276" s="7">
        <v>2540</v>
      </c>
      <c r="E276" s="7"/>
      <c r="F276" s="98"/>
      <c r="G276" s="98"/>
      <c r="H276" s="99"/>
    </row>
    <row r="277" spans="1:8" ht="15" customHeight="1" x14ac:dyDescent="0.25">
      <c r="A277" s="160">
        <v>1750900000</v>
      </c>
      <c r="B277" s="5"/>
      <c r="C277" s="6" t="s">
        <v>85</v>
      </c>
      <c r="D277" s="7">
        <v>3658</v>
      </c>
      <c r="E277" s="7"/>
      <c r="F277" s="98"/>
      <c r="G277" s="98"/>
      <c r="H277" s="99"/>
    </row>
    <row r="278" spans="1:8" ht="15" customHeight="1" x14ac:dyDescent="0.25">
      <c r="A278" s="160">
        <v>1751000000</v>
      </c>
      <c r="B278" s="5"/>
      <c r="C278" s="6" t="s">
        <v>86</v>
      </c>
      <c r="D278" s="7">
        <v>1860</v>
      </c>
      <c r="E278" s="7"/>
      <c r="F278" s="98"/>
      <c r="G278" s="98"/>
      <c r="H278" s="99"/>
    </row>
    <row r="279" spans="1:8" ht="15" customHeight="1" x14ac:dyDescent="0.25">
      <c r="A279" s="160">
        <v>1751100000</v>
      </c>
      <c r="B279" s="5"/>
      <c r="C279" s="6" t="s">
        <v>87</v>
      </c>
      <c r="D279" s="7">
        <v>1431</v>
      </c>
      <c r="E279" s="7"/>
      <c r="F279" s="98"/>
      <c r="G279" s="98"/>
      <c r="H279" s="99"/>
    </row>
    <row r="280" spans="1:8" ht="15" customHeight="1" x14ac:dyDescent="0.25">
      <c r="A280" s="160">
        <v>1751200000</v>
      </c>
      <c r="B280" s="5"/>
      <c r="C280" s="6" t="s">
        <v>88</v>
      </c>
      <c r="D280" s="7">
        <v>1243</v>
      </c>
      <c r="E280" s="7"/>
      <c r="F280" s="98"/>
      <c r="G280" s="98"/>
      <c r="H280" s="99"/>
    </row>
    <row r="281" spans="1:8" ht="15" customHeight="1" x14ac:dyDescent="0.25">
      <c r="A281" s="160">
        <v>1751400000</v>
      </c>
      <c r="B281" s="5"/>
      <c r="C281" s="6" t="s">
        <v>89</v>
      </c>
      <c r="D281" s="7">
        <v>1580</v>
      </c>
      <c r="E281" s="7"/>
      <c r="F281" s="98"/>
      <c r="G281" s="98"/>
      <c r="H281" s="99"/>
    </row>
    <row r="282" spans="1:8" ht="15" customHeight="1" x14ac:dyDescent="0.25">
      <c r="A282" s="160">
        <v>1751500000</v>
      </c>
      <c r="B282" s="5"/>
      <c r="C282" s="6" t="s">
        <v>90</v>
      </c>
      <c r="D282" s="7">
        <v>4460</v>
      </c>
      <c r="E282" s="7"/>
      <c r="F282" s="98"/>
      <c r="G282" s="98"/>
      <c r="H282" s="99"/>
    </row>
    <row r="283" spans="1:8" ht="15" customHeight="1" x14ac:dyDescent="0.25">
      <c r="A283" s="160">
        <v>1751600000</v>
      </c>
      <c r="B283" s="5"/>
      <c r="C283" s="6" t="s">
        <v>78</v>
      </c>
      <c r="D283" s="7">
        <v>110</v>
      </c>
      <c r="E283" s="7"/>
      <c r="F283" s="98"/>
      <c r="G283" s="98"/>
      <c r="H283" s="99"/>
    </row>
    <row r="284" spans="1:8" ht="15" customHeight="1" x14ac:dyDescent="0.25">
      <c r="A284" s="160">
        <v>1751700000</v>
      </c>
      <c r="B284" s="5"/>
      <c r="C284" s="6" t="s">
        <v>19</v>
      </c>
      <c r="D284" s="7">
        <v>3340</v>
      </c>
      <c r="E284" s="7"/>
      <c r="F284" s="98"/>
      <c r="G284" s="98"/>
      <c r="H284" s="99"/>
    </row>
    <row r="285" spans="1:8" ht="15" customHeight="1" x14ac:dyDescent="0.25">
      <c r="A285" s="160">
        <v>1751800000</v>
      </c>
      <c r="B285" s="5"/>
      <c r="C285" s="6" t="s">
        <v>20</v>
      </c>
      <c r="D285" s="7">
        <v>2200</v>
      </c>
      <c r="E285" s="7"/>
      <c r="F285" s="98"/>
      <c r="G285" s="98"/>
      <c r="H285" s="99"/>
    </row>
    <row r="286" spans="1:8" ht="15" customHeight="1" x14ac:dyDescent="0.25">
      <c r="A286" s="160">
        <v>1751900000</v>
      </c>
      <c r="B286" s="5"/>
      <c r="C286" s="6" t="s">
        <v>91</v>
      </c>
      <c r="D286" s="7">
        <v>2310</v>
      </c>
      <c r="E286" s="7"/>
      <c r="F286" s="98"/>
      <c r="G286" s="98"/>
      <c r="H286" s="99"/>
    </row>
    <row r="287" spans="1:8" ht="15" customHeight="1" x14ac:dyDescent="0.25">
      <c r="A287" s="160">
        <v>1752000000</v>
      </c>
      <c r="B287" s="5"/>
      <c r="C287" s="6" t="s">
        <v>92</v>
      </c>
      <c r="D287" s="7">
        <v>1470</v>
      </c>
      <c r="E287" s="7"/>
      <c r="F287" s="98"/>
      <c r="G287" s="98"/>
      <c r="H287" s="99"/>
    </row>
    <row r="288" spans="1:8" ht="15" customHeight="1" x14ac:dyDescent="0.25">
      <c r="A288" s="160">
        <v>1752100000</v>
      </c>
      <c r="B288" s="5"/>
      <c r="C288" s="6" t="s">
        <v>93</v>
      </c>
      <c r="D288" s="7">
        <v>620</v>
      </c>
      <c r="E288" s="7"/>
      <c r="F288" s="98"/>
      <c r="G288" s="98"/>
      <c r="H288" s="99"/>
    </row>
    <row r="289" spans="1:8" ht="15" customHeight="1" x14ac:dyDescent="0.25">
      <c r="A289" s="160">
        <v>1752200000</v>
      </c>
      <c r="B289" s="5"/>
      <c r="C289" s="6" t="s">
        <v>61</v>
      </c>
      <c r="D289" s="7">
        <v>9540</v>
      </c>
      <c r="E289" s="7"/>
      <c r="F289" s="98"/>
      <c r="G289" s="98"/>
      <c r="H289" s="99"/>
    </row>
    <row r="290" spans="1:8" ht="15" customHeight="1" x14ac:dyDescent="0.25">
      <c r="A290" s="160">
        <v>1752300000</v>
      </c>
      <c r="B290" s="5"/>
      <c r="C290" s="6" t="s">
        <v>62</v>
      </c>
      <c r="D290" s="7">
        <v>5248</v>
      </c>
      <c r="E290" s="7"/>
      <c r="F290" s="98"/>
      <c r="G290" s="98"/>
      <c r="H290" s="99"/>
    </row>
    <row r="291" spans="1:8" ht="15" customHeight="1" x14ac:dyDescent="0.25">
      <c r="A291" s="160">
        <v>1752400000</v>
      </c>
      <c r="B291" s="5"/>
      <c r="C291" s="6" t="s">
        <v>63</v>
      </c>
      <c r="D291" s="7">
        <v>6720</v>
      </c>
      <c r="E291" s="7"/>
      <c r="F291" s="98"/>
      <c r="G291" s="98"/>
      <c r="H291" s="99"/>
    </row>
    <row r="292" spans="1:8" ht="15" customHeight="1" x14ac:dyDescent="0.25">
      <c r="A292" s="160">
        <v>1752500000</v>
      </c>
      <c r="B292" s="5"/>
      <c r="C292" s="6" t="s">
        <v>79</v>
      </c>
      <c r="D292" s="7">
        <v>1470</v>
      </c>
      <c r="E292" s="7"/>
      <c r="F292" s="98"/>
      <c r="G292" s="98"/>
      <c r="H292" s="99"/>
    </row>
    <row r="293" spans="1:8" ht="15" customHeight="1" x14ac:dyDescent="0.25">
      <c r="A293" s="160">
        <v>1752600000</v>
      </c>
      <c r="B293" s="5"/>
      <c r="C293" s="6" t="s">
        <v>80</v>
      </c>
      <c r="D293" s="7">
        <v>2090</v>
      </c>
      <c r="E293" s="7"/>
      <c r="F293" s="98"/>
      <c r="G293" s="98"/>
      <c r="H293" s="99"/>
    </row>
    <row r="294" spans="1:8" ht="15" customHeight="1" x14ac:dyDescent="0.25">
      <c r="A294" s="160">
        <v>1752700000</v>
      </c>
      <c r="B294" s="5"/>
      <c r="C294" s="6" t="s">
        <v>22</v>
      </c>
      <c r="D294" s="7">
        <v>2480</v>
      </c>
      <c r="E294" s="7"/>
      <c r="F294" s="98"/>
      <c r="G294" s="98"/>
      <c r="H294" s="99"/>
    </row>
    <row r="295" spans="1:8" ht="15" customHeight="1" x14ac:dyDescent="0.25">
      <c r="A295" s="160">
        <v>1752800000</v>
      </c>
      <c r="B295" s="5"/>
      <c r="C295" s="6" t="s">
        <v>94</v>
      </c>
      <c r="D295" s="7">
        <v>170</v>
      </c>
      <c r="E295" s="7"/>
      <c r="F295" s="98"/>
      <c r="G295" s="98"/>
      <c r="H295" s="99"/>
    </row>
    <row r="296" spans="1:8" ht="15" customHeight="1" x14ac:dyDescent="0.25">
      <c r="A296" s="160">
        <v>1752900000</v>
      </c>
      <c r="B296" s="5"/>
      <c r="C296" s="6" t="s">
        <v>95</v>
      </c>
      <c r="D296" s="7">
        <v>1750</v>
      </c>
      <c r="E296" s="7"/>
      <c r="F296" s="98"/>
      <c r="G296" s="98"/>
      <c r="H296" s="99"/>
    </row>
    <row r="297" spans="1:8" ht="15" customHeight="1" x14ac:dyDescent="0.25">
      <c r="A297" s="160">
        <v>1753000000</v>
      </c>
      <c r="B297" s="5"/>
      <c r="C297" s="6" t="s">
        <v>96</v>
      </c>
      <c r="D297" s="7">
        <v>1580</v>
      </c>
      <c r="E297" s="7"/>
      <c r="F297" s="98"/>
      <c r="G297" s="98"/>
      <c r="H297" s="99"/>
    </row>
    <row r="298" spans="1:8" ht="15" customHeight="1" x14ac:dyDescent="0.25">
      <c r="A298" s="160">
        <v>1753100000</v>
      </c>
      <c r="B298" s="5"/>
      <c r="C298" s="6" t="s">
        <v>64</v>
      </c>
      <c r="D298" s="7">
        <v>3730</v>
      </c>
      <c r="E298" s="7"/>
      <c r="F298" s="98"/>
      <c r="G298" s="98"/>
      <c r="H298" s="99"/>
    </row>
    <row r="299" spans="1:8" ht="15" customHeight="1" x14ac:dyDescent="0.25">
      <c r="A299" s="160">
        <v>1753200000</v>
      </c>
      <c r="B299" s="5"/>
      <c r="C299" s="6" t="s">
        <v>23</v>
      </c>
      <c r="D299" s="7">
        <v>15980</v>
      </c>
      <c r="E299" s="7"/>
      <c r="F299" s="98"/>
      <c r="G299" s="98"/>
      <c r="H299" s="99"/>
    </row>
    <row r="300" spans="1:8" ht="15" customHeight="1" x14ac:dyDescent="0.25">
      <c r="A300" s="160">
        <v>1753400000</v>
      </c>
      <c r="B300" s="5"/>
      <c r="C300" s="6" t="s">
        <v>81</v>
      </c>
      <c r="D300" s="7">
        <v>7960</v>
      </c>
      <c r="E300" s="7"/>
      <c r="F300" s="98"/>
      <c r="G300" s="98"/>
      <c r="H300" s="99"/>
    </row>
    <row r="301" spans="1:8" ht="15" customHeight="1" x14ac:dyDescent="0.25">
      <c r="A301" s="160">
        <v>1753500000</v>
      </c>
      <c r="B301" s="5"/>
      <c r="C301" s="6" t="s">
        <v>82</v>
      </c>
      <c r="D301" s="7">
        <v>2385</v>
      </c>
      <c r="E301" s="7"/>
      <c r="F301" s="98"/>
      <c r="G301" s="98"/>
      <c r="H301" s="99"/>
    </row>
    <row r="302" spans="1:8" ht="15" customHeight="1" x14ac:dyDescent="0.25">
      <c r="A302" s="160">
        <v>1753600000</v>
      </c>
      <c r="B302" s="5"/>
      <c r="C302" s="6" t="s">
        <v>97</v>
      </c>
      <c r="D302" s="7">
        <v>2090</v>
      </c>
      <c r="E302" s="7"/>
      <c r="F302" s="98"/>
      <c r="G302" s="98"/>
      <c r="H302" s="99"/>
    </row>
    <row r="303" spans="1:8" ht="15" customHeight="1" x14ac:dyDescent="0.25">
      <c r="A303" s="160">
        <v>1753700000</v>
      </c>
      <c r="B303" s="5"/>
      <c r="C303" s="6" t="s">
        <v>98</v>
      </c>
      <c r="D303" s="7">
        <v>400</v>
      </c>
      <c r="E303" s="7"/>
      <c r="F303" s="98"/>
      <c r="G303" s="98"/>
      <c r="H303" s="99"/>
    </row>
    <row r="304" spans="1:8" ht="15" customHeight="1" x14ac:dyDescent="0.25">
      <c r="A304" s="160">
        <v>1753800000</v>
      </c>
      <c r="B304" s="5"/>
      <c r="C304" s="6" t="s">
        <v>99</v>
      </c>
      <c r="D304" s="7">
        <v>1410</v>
      </c>
      <c r="E304" s="7"/>
      <c r="F304" s="98"/>
      <c r="G304" s="98"/>
      <c r="H304" s="99"/>
    </row>
    <row r="305" spans="1:8" ht="15" customHeight="1" x14ac:dyDescent="0.25">
      <c r="A305" s="160">
        <v>1753900000</v>
      </c>
      <c r="B305" s="5"/>
      <c r="C305" s="6" t="s">
        <v>100</v>
      </c>
      <c r="D305" s="7">
        <v>5140</v>
      </c>
      <c r="E305" s="7"/>
      <c r="F305" s="98"/>
      <c r="G305" s="98"/>
      <c r="H305" s="99"/>
    </row>
    <row r="306" spans="1:8" ht="15" customHeight="1" x14ac:dyDescent="0.25">
      <c r="A306" s="160">
        <v>1754000000</v>
      </c>
      <c r="B306" s="5"/>
      <c r="C306" s="6" t="s">
        <v>101</v>
      </c>
      <c r="D306" s="7">
        <v>5080</v>
      </c>
      <c r="E306" s="7"/>
      <c r="F306" s="98"/>
      <c r="G306" s="98"/>
      <c r="H306" s="99"/>
    </row>
    <row r="307" spans="1:8" ht="15" customHeight="1" x14ac:dyDescent="0.25">
      <c r="A307" s="160">
        <v>1754100000</v>
      </c>
      <c r="B307" s="5"/>
      <c r="C307" s="6" t="s">
        <v>102</v>
      </c>
      <c r="D307" s="7">
        <v>960</v>
      </c>
      <c r="E307" s="7"/>
      <c r="F307" s="98"/>
      <c r="G307" s="98"/>
      <c r="H307" s="99"/>
    </row>
    <row r="308" spans="1:8" ht="15" customHeight="1" x14ac:dyDescent="0.25">
      <c r="A308" s="160">
        <v>1754300000</v>
      </c>
      <c r="B308" s="5"/>
      <c r="C308" s="6" t="s">
        <v>103</v>
      </c>
      <c r="D308" s="7">
        <v>1300</v>
      </c>
      <c r="E308" s="7"/>
      <c r="F308" s="98"/>
      <c r="G308" s="98"/>
      <c r="H308" s="99"/>
    </row>
    <row r="309" spans="1:8" ht="15" customHeight="1" x14ac:dyDescent="0.25">
      <c r="A309" s="160">
        <v>1754400000</v>
      </c>
      <c r="B309" s="5"/>
      <c r="C309" s="6" t="s">
        <v>104</v>
      </c>
      <c r="D309" s="7">
        <v>680</v>
      </c>
      <c r="E309" s="7"/>
      <c r="F309" s="98"/>
      <c r="G309" s="98"/>
      <c r="H309" s="99"/>
    </row>
    <row r="310" spans="1:8" ht="15" customHeight="1" x14ac:dyDescent="0.25">
      <c r="A310" s="160">
        <v>1754500000</v>
      </c>
      <c r="B310" s="5"/>
      <c r="C310" s="6" t="s">
        <v>105</v>
      </c>
      <c r="D310" s="7">
        <v>680</v>
      </c>
      <c r="E310" s="7"/>
      <c r="F310" s="98"/>
      <c r="G310" s="98"/>
      <c r="H310" s="99"/>
    </row>
    <row r="311" spans="1:8" ht="15" customHeight="1" x14ac:dyDescent="0.25">
      <c r="A311" s="160">
        <v>1754600000</v>
      </c>
      <c r="B311" s="5"/>
      <c r="C311" s="6" t="s">
        <v>24</v>
      </c>
      <c r="D311" s="7">
        <v>5248</v>
      </c>
      <c r="E311" s="7"/>
      <c r="F311" s="98"/>
      <c r="G311" s="98"/>
      <c r="H311" s="99"/>
    </row>
    <row r="312" spans="1:8" ht="15" customHeight="1" x14ac:dyDescent="0.25">
      <c r="A312" s="160">
        <v>1754700000</v>
      </c>
      <c r="B312" s="5"/>
      <c r="C312" s="6" t="s">
        <v>25</v>
      </c>
      <c r="D312" s="7">
        <v>28389</v>
      </c>
      <c r="E312" s="7"/>
      <c r="F312" s="98"/>
      <c r="G312" s="98"/>
      <c r="H312" s="99"/>
    </row>
    <row r="313" spans="1:8" ht="15" customHeight="1" x14ac:dyDescent="0.25">
      <c r="A313" s="160">
        <v>1754800000</v>
      </c>
      <c r="B313" s="5"/>
      <c r="C313" s="6" t="s">
        <v>26</v>
      </c>
      <c r="D313" s="7">
        <v>3110</v>
      </c>
      <c r="E313" s="7"/>
      <c r="F313" s="98"/>
      <c r="G313" s="98"/>
      <c r="H313" s="99"/>
    </row>
    <row r="314" spans="1:8" ht="15" customHeight="1" x14ac:dyDescent="0.25">
      <c r="A314" s="160">
        <v>1754900000</v>
      </c>
      <c r="B314" s="5"/>
      <c r="C314" s="6" t="s">
        <v>27</v>
      </c>
      <c r="D314" s="7">
        <v>1908</v>
      </c>
      <c r="E314" s="7"/>
      <c r="F314" s="98"/>
      <c r="G314" s="98"/>
      <c r="H314" s="99"/>
    </row>
    <row r="315" spans="1:8" ht="15" customHeight="1" x14ac:dyDescent="0.25">
      <c r="A315" s="160">
        <v>1755000000</v>
      </c>
      <c r="B315" s="5"/>
      <c r="C315" s="6" t="s">
        <v>28</v>
      </c>
      <c r="D315" s="7">
        <v>795</v>
      </c>
      <c r="E315" s="7"/>
      <c r="F315" s="98"/>
      <c r="G315" s="98"/>
      <c r="H315" s="99"/>
    </row>
    <row r="316" spans="1:8" ht="15" customHeight="1" x14ac:dyDescent="0.25">
      <c r="A316" s="160">
        <v>1755100000</v>
      </c>
      <c r="B316" s="5"/>
      <c r="C316" s="6" t="s">
        <v>29</v>
      </c>
      <c r="D316" s="7">
        <v>1980</v>
      </c>
      <c r="E316" s="7"/>
      <c r="F316" s="98"/>
      <c r="G316" s="98"/>
      <c r="H316" s="99"/>
    </row>
    <row r="317" spans="1:8" ht="15" customHeight="1" x14ac:dyDescent="0.25">
      <c r="A317" s="160">
        <v>1755200000</v>
      </c>
      <c r="B317" s="5"/>
      <c r="C317" s="6" t="s">
        <v>30</v>
      </c>
      <c r="D317" s="7">
        <v>8360</v>
      </c>
      <c r="E317" s="7"/>
      <c r="F317" s="98"/>
      <c r="G317" s="98"/>
      <c r="H317" s="99"/>
    </row>
    <row r="318" spans="1:8" ht="15" customHeight="1" x14ac:dyDescent="0.25">
      <c r="A318" s="160">
        <v>1755300000</v>
      </c>
      <c r="B318" s="5"/>
      <c r="C318" s="6" t="s">
        <v>31</v>
      </c>
      <c r="D318" s="7">
        <v>2370</v>
      </c>
      <c r="E318" s="7"/>
      <c r="F318" s="98"/>
      <c r="G318" s="98"/>
      <c r="H318" s="99"/>
    </row>
    <row r="319" spans="1:8" ht="15" customHeight="1" x14ac:dyDescent="0.25">
      <c r="A319" s="160">
        <v>1755400000</v>
      </c>
      <c r="B319" s="5"/>
      <c r="C319" s="6" t="s">
        <v>32</v>
      </c>
      <c r="D319" s="7">
        <v>6490</v>
      </c>
      <c r="E319" s="7"/>
      <c r="F319" s="98"/>
      <c r="G319" s="98"/>
      <c r="H319" s="99"/>
    </row>
    <row r="320" spans="1:8" ht="15" customHeight="1" x14ac:dyDescent="0.25">
      <c r="A320" s="160">
        <v>1755500000</v>
      </c>
      <c r="B320" s="5"/>
      <c r="C320" s="6" t="s">
        <v>33</v>
      </c>
      <c r="D320" s="7">
        <v>15750</v>
      </c>
      <c r="E320" s="7"/>
      <c r="F320" s="98"/>
      <c r="G320" s="98"/>
      <c r="H320" s="99"/>
    </row>
    <row r="321" spans="1:11" ht="15" customHeight="1" x14ac:dyDescent="0.25">
      <c r="A321" s="160">
        <v>1755600000</v>
      </c>
      <c r="B321" s="5"/>
      <c r="C321" s="6" t="s">
        <v>34</v>
      </c>
      <c r="D321" s="7">
        <v>19760</v>
      </c>
      <c r="E321" s="7"/>
      <c r="F321" s="98"/>
      <c r="G321" s="98"/>
      <c r="H321" s="99"/>
    </row>
    <row r="322" spans="1:11" ht="15" customHeight="1" x14ac:dyDescent="0.25">
      <c r="A322" s="160">
        <v>1755700000</v>
      </c>
      <c r="B322" s="5"/>
      <c r="C322" s="6" t="s">
        <v>35</v>
      </c>
      <c r="D322" s="7">
        <v>8190</v>
      </c>
      <c r="E322" s="7"/>
      <c r="F322" s="98"/>
      <c r="G322" s="98"/>
      <c r="H322" s="99"/>
    </row>
    <row r="323" spans="1:11" ht="15" customHeight="1" x14ac:dyDescent="0.25">
      <c r="A323" s="160">
        <v>1755800000</v>
      </c>
      <c r="B323" s="5"/>
      <c r="C323" s="6" t="s">
        <v>36</v>
      </c>
      <c r="D323" s="7">
        <v>2373</v>
      </c>
      <c r="E323" s="7"/>
      <c r="F323" s="98"/>
      <c r="G323" s="98"/>
      <c r="H323" s="99"/>
    </row>
    <row r="324" spans="1:11" ht="15" customHeight="1" x14ac:dyDescent="0.25">
      <c r="A324" s="160">
        <v>1755900000</v>
      </c>
      <c r="B324" s="5"/>
      <c r="C324" s="6" t="s">
        <v>37</v>
      </c>
      <c r="D324" s="7">
        <v>8747</v>
      </c>
      <c r="E324" s="7"/>
      <c r="F324" s="98"/>
      <c r="G324" s="98"/>
      <c r="H324" s="99"/>
    </row>
    <row r="325" spans="1:11" ht="15" customHeight="1" x14ac:dyDescent="0.25">
      <c r="A325" s="160">
        <v>1756000000</v>
      </c>
      <c r="B325" s="5"/>
      <c r="C325" s="6" t="s">
        <v>38</v>
      </c>
      <c r="D325" s="7">
        <v>2880</v>
      </c>
      <c r="E325" s="7"/>
      <c r="F325" s="98"/>
      <c r="G325" s="98"/>
      <c r="H325" s="99"/>
    </row>
    <row r="326" spans="1:11" ht="15" customHeight="1" x14ac:dyDescent="0.25">
      <c r="A326" s="160">
        <v>1756100000</v>
      </c>
      <c r="B326" s="5"/>
      <c r="C326" s="6" t="s">
        <v>39</v>
      </c>
      <c r="D326" s="7">
        <v>13603</v>
      </c>
      <c r="E326" s="7"/>
      <c r="F326" s="98"/>
      <c r="G326" s="98"/>
      <c r="H326" s="99"/>
    </row>
    <row r="327" spans="1:11" ht="15" customHeight="1" x14ac:dyDescent="0.25">
      <c r="A327" s="160">
        <v>1756200000</v>
      </c>
      <c r="B327" s="5"/>
      <c r="C327" s="6" t="s">
        <v>40</v>
      </c>
      <c r="D327" s="7">
        <v>11460</v>
      </c>
      <c r="E327" s="7"/>
      <c r="F327" s="98"/>
      <c r="G327" s="98"/>
      <c r="H327" s="99"/>
    </row>
    <row r="328" spans="1:11" ht="15" customHeight="1" x14ac:dyDescent="0.25">
      <c r="A328" s="160">
        <v>1756300000</v>
      </c>
      <c r="B328" s="5"/>
      <c r="C328" s="6" t="s">
        <v>41</v>
      </c>
      <c r="D328" s="7">
        <v>450</v>
      </c>
      <c r="E328" s="7"/>
      <c r="F328" s="98"/>
      <c r="G328" s="98"/>
      <c r="H328" s="99"/>
    </row>
    <row r="329" spans="1:11" ht="15" customHeight="1" x14ac:dyDescent="0.25">
      <c r="A329" s="160">
        <v>1756400000</v>
      </c>
      <c r="B329" s="5"/>
      <c r="C329" s="6" t="s">
        <v>42</v>
      </c>
      <c r="D329" s="7">
        <v>46119</v>
      </c>
      <c r="E329" s="7"/>
      <c r="F329" s="98"/>
      <c r="G329" s="98"/>
      <c r="H329" s="99"/>
    </row>
    <row r="330" spans="1:11" ht="15" customHeight="1" x14ac:dyDescent="0.25">
      <c r="A330" s="160">
        <v>1756500000</v>
      </c>
      <c r="B330" s="5"/>
      <c r="C330" s="6" t="s">
        <v>43</v>
      </c>
      <c r="D330" s="7">
        <v>12190</v>
      </c>
      <c r="E330" s="7"/>
      <c r="F330" s="98"/>
      <c r="G330" s="98"/>
      <c r="H330" s="99"/>
    </row>
    <row r="331" spans="1:11" ht="15" customHeight="1" x14ac:dyDescent="0.25">
      <c r="A331" s="160">
        <v>1756600000</v>
      </c>
      <c r="B331" s="5"/>
      <c r="C331" s="6" t="s">
        <v>44</v>
      </c>
      <c r="D331" s="7">
        <v>24810</v>
      </c>
      <c r="E331" s="7"/>
      <c r="F331" s="98"/>
      <c r="G331" s="98"/>
      <c r="H331" s="99"/>
    </row>
    <row r="332" spans="1:11" ht="15" customHeight="1" thickBot="1" x14ac:dyDescent="0.3">
      <c r="A332" s="161">
        <v>1756700000</v>
      </c>
      <c r="B332" s="27"/>
      <c r="C332" s="28" t="s">
        <v>45</v>
      </c>
      <c r="D332" s="194">
        <v>954</v>
      </c>
      <c r="E332" s="194"/>
      <c r="F332" s="176"/>
      <c r="G332" s="176"/>
      <c r="H332" s="177"/>
    </row>
    <row r="333" spans="1:11" ht="48.75" thickTop="1" thickBot="1" x14ac:dyDescent="0.3">
      <c r="A333" s="90" t="s">
        <v>106</v>
      </c>
      <c r="B333" s="91">
        <v>9518</v>
      </c>
      <c r="C333" s="92" t="s">
        <v>107</v>
      </c>
      <c r="D333" s="93">
        <f>SUM(D334:D390)</f>
        <v>5958168</v>
      </c>
      <c r="E333" s="93">
        <f>SUM(E334:E390)</f>
        <v>4031856</v>
      </c>
      <c r="F333" s="93">
        <f>SUM(F334:F390)</f>
        <v>0</v>
      </c>
      <c r="G333" s="94">
        <f>SUM(G334:G390)</f>
        <v>0</v>
      </c>
      <c r="H333" s="95">
        <f>SUM(H334:H390)</f>
        <v>0</v>
      </c>
      <c r="K333" s="130"/>
    </row>
    <row r="334" spans="1:11" ht="15.95" customHeight="1" thickTop="1" x14ac:dyDescent="0.25">
      <c r="A334" s="20">
        <v>1750100000</v>
      </c>
      <c r="B334" s="21"/>
      <c r="C334" s="22" t="s">
        <v>14</v>
      </c>
      <c r="D334" s="25">
        <v>122135</v>
      </c>
      <c r="E334" s="25">
        <v>79056</v>
      </c>
      <c r="F334" s="96"/>
      <c r="G334" s="96"/>
      <c r="H334" s="97"/>
      <c r="K334" s="14"/>
    </row>
    <row r="335" spans="1:11" ht="15.95" customHeight="1" x14ac:dyDescent="0.25">
      <c r="A335" s="10">
        <v>1750300000</v>
      </c>
      <c r="B335" s="5"/>
      <c r="C335" s="6" t="s">
        <v>15</v>
      </c>
      <c r="D335" s="7">
        <v>87819</v>
      </c>
      <c r="E335" s="7">
        <v>79056</v>
      </c>
      <c r="F335" s="98"/>
      <c r="G335" s="98"/>
      <c r="H335" s="99"/>
      <c r="K335" s="14"/>
    </row>
    <row r="336" spans="1:11" ht="15.95" customHeight="1" x14ac:dyDescent="0.25">
      <c r="A336" s="10">
        <v>1750500000</v>
      </c>
      <c r="B336" s="5"/>
      <c r="C336" s="6" t="s">
        <v>83</v>
      </c>
      <c r="D336" s="7">
        <v>85754</v>
      </c>
      <c r="E336" s="7">
        <v>79056</v>
      </c>
      <c r="F336" s="98"/>
      <c r="G336" s="98"/>
      <c r="H336" s="99"/>
    </row>
    <row r="337" spans="1:11" ht="15.95" customHeight="1" x14ac:dyDescent="0.25">
      <c r="A337" s="10">
        <v>1750600000</v>
      </c>
      <c r="B337" s="5"/>
      <c r="C337" s="6" t="s">
        <v>60</v>
      </c>
      <c r="D337" s="7">
        <v>90951</v>
      </c>
      <c r="E337" s="7">
        <v>79056</v>
      </c>
      <c r="F337" s="98"/>
      <c r="G337" s="98"/>
      <c r="H337" s="99"/>
      <c r="K337" s="14"/>
    </row>
    <row r="338" spans="1:11" ht="15.95" customHeight="1" x14ac:dyDescent="0.25">
      <c r="A338" s="10">
        <v>1750700000</v>
      </c>
      <c r="B338" s="5"/>
      <c r="C338" s="6" t="s">
        <v>17</v>
      </c>
      <c r="D338" s="7">
        <v>89837</v>
      </c>
      <c r="E338" s="7">
        <v>79056</v>
      </c>
      <c r="F338" s="98"/>
      <c r="G338" s="98"/>
      <c r="H338" s="99"/>
    </row>
    <row r="339" spans="1:11" ht="15.95" customHeight="1" x14ac:dyDescent="0.25">
      <c r="A339" s="10">
        <v>1750800000</v>
      </c>
      <c r="B339" s="5"/>
      <c r="C339" s="6" t="s">
        <v>84</v>
      </c>
      <c r="D339" s="7">
        <v>80557</v>
      </c>
      <c r="E339" s="7"/>
      <c r="F339" s="98"/>
      <c r="G339" s="98"/>
      <c r="H339" s="99"/>
    </row>
    <row r="340" spans="1:11" ht="15.95" customHeight="1" x14ac:dyDescent="0.25">
      <c r="A340" s="10">
        <v>1750900000</v>
      </c>
      <c r="B340" s="5"/>
      <c r="C340" s="6" t="s">
        <v>85</v>
      </c>
      <c r="D340" s="7">
        <v>111740</v>
      </c>
      <c r="E340" s="7">
        <v>79056</v>
      </c>
      <c r="F340" s="98"/>
      <c r="G340" s="98"/>
      <c r="H340" s="99"/>
    </row>
    <row r="341" spans="1:11" ht="15.95" customHeight="1" x14ac:dyDescent="0.25">
      <c r="A341" s="10">
        <v>1751000000</v>
      </c>
      <c r="B341" s="5"/>
      <c r="C341" s="6" t="s">
        <v>86</v>
      </c>
      <c r="D341" s="7">
        <v>51972</v>
      </c>
      <c r="E341" s="7"/>
      <c r="F341" s="98"/>
      <c r="G341" s="98"/>
      <c r="H341" s="99"/>
    </row>
    <row r="342" spans="1:11" ht="15.95" customHeight="1" x14ac:dyDescent="0.25">
      <c r="A342" s="10">
        <v>1751100000</v>
      </c>
      <c r="B342" s="5"/>
      <c r="C342" s="6" t="s">
        <v>87</v>
      </c>
      <c r="D342" s="7">
        <v>88352</v>
      </c>
      <c r="E342" s="7"/>
      <c r="F342" s="98"/>
      <c r="G342" s="98"/>
      <c r="H342" s="99"/>
    </row>
    <row r="343" spans="1:11" ht="15.95" customHeight="1" x14ac:dyDescent="0.25">
      <c r="A343" s="10">
        <v>1751200000</v>
      </c>
      <c r="B343" s="5"/>
      <c r="C343" s="6" t="s">
        <v>88</v>
      </c>
      <c r="D343" s="7">
        <v>126732</v>
      </c>
      <c r="E343" s="7">
        <v>79056</v>
      </c>
      <c r="F343" s="98"/>
      <c r="G343" s="98"/>
      <c r="H343" s="99"/>
    </row>
    <row r="344" spans="1:11" ht="15.95" customHeight="1" x14ac:dyDescent="0.25">
      <c r="A344" s="10">
        <v>1751500000</v>
      </c>
      <c r="B344" s="5"/>
      <c r="C344" s="6" t="s">
        <v>90</v>
      </c>
      <c r="D344" s="7">
        <v>111740</v>
      </c>
      <c r="E344" s="7">
        <v>79056</v>
      </c>
      <c r="F344" s="98"/>
      <c r="G344" s="98"/>
      <c r="H344" s="99"/>
    </row>
    <row r="345" spans="1:11" ht="15.95" customHeight="1" x14ac:dyDescent="0.25">
      <c r="A345" s="10">
        <v>1751700000</v>
      </c>
      <c r="B345" s="5"/>
      <c r="C345" s="6" t="s">
        <v>19</v>
      </c>
      <c r="D345" s="7">
        <v>122134</v>
      </c>
      <c r="E345" s="7">
        <v>79056</v>
      </c>
      <c r="F345" s="98"/>
      <c r="G345" s="98"/>
      <c r="H345" s="99"/>
    </row>
    <row r="346" spans="1:11" ht="15.95" customHeight="1" x14ac:dyDescent="0.25">
      <c r="A346" s="10">
        <v>1751800000</v>
      </c>
      <c r="B346" s="5"/>
      <c r="C346" s="6" t="s">
        <v>20</v>
      </c>
      <c r="D346" s="7">
        <v>109142</v>
      </c>
      <c r="E346" s="7">
        <v>79056</v>
      </c>
      <c r="F346" s="98"/>
      <c r="G346" s="98"/>
      <c r="H346" s="99"/>
    </row>
    <row r="347" spans="1:11" ht="15.95" customHeight="1" x14ac:dyDescent="0.25">
      <c r="A347" s="10">
        <v>1751900000</v>
      </c>
      <c r="B347" s="5"/>
      <c r="C347" s="6" t="s">
        <v>91</v>
      </c>
      <c r="D347" s="7">
        <v>122134</v>
      </c>
      <c r="E347" s="7">
        <v>79056</v>
      </c>
      <c r="F347" s="98"/>
      <c r="G347" s="98"/>
      <c r="H347" s="99"/>
    </row>
    <row r="348" spans="1:11" ht="15.95" customHeight="1" x14ac:dyDescent="0.25">
      <c r="A348" s="10">
        <v>1752000000</v>
      </c>
      <c r="B348" s="5"/>
      <c r="C348" s="6" t="s">
        <v>92</v>
      </c>
      <c r="D348" s="7">
        <v>81423</v>
      </c>
      <c r="E348" s="7">
        <v>70272</v>
      </c>
      <c r="F348" s="98"/>
      <c r="G348" s="98"/>
      <c r="H348" s="99"/>
    </row>
    <row r="349" spans="1:11" ht="15.95" customHeight="1" x14ac:dyDescent="0.25">
      <c r="A349" s="10">
        <v>1752100000</v>
      </c>
      <c r="B349" s="5"/>
      <c r="C349" s="6" t="s">
        <v>93</v>
      </c>
      <c r="D349" s="7">
        <v>106543</v>
      </c>
      <c r="E349" s="7">
        <v>70272</v>
      </c>
      <c r="F349" s="98"/>
      <c r="G349" s="98"/>
      <c r="H349" s="99"/>
    </row>
    <row r="350" spans="1:11" ht="15.95" customHeight="1" x14ac:dyDescent="0.25">
      <c r="A350" s="10">
        <v>1752200000</v>
      </c>
      <c r="B350" s="5"/>
      <c r="C350" s="6" t="s">
        <v>61</v>
      </c>
      <c r="D350" s="7">
        <v>122134</v>
      </c>
      <c r="E350" s="7">
        <v>79056</v>
      </c>
      <c r="F350" s="98"/>
      <c r="G350" s="98"/>
      <c r="H350" s="99"/>
    </row>
    <row r="351" spans="1:11" ht="15.95" customHeight="1" x14ac:dyDescent="0.25">
      <c r="A351" s="10">
        <v>1752300000</v>
      </c>
      <c r="B351" s="5"/>
      <c r="C351" s="6" t="s">
        <v>62</v>
      </c>
      <c r="D351" s="7">
        <v>34382</v>
      </c>
      <c r="E351" s="7">
        <v>61488</v>
      </c>
      <c r="F351" s="98"/>
      <c r="G351" s="98"/>
      <c r="H351" s="99"/>
    </row>
    <row r="352" spans="1:11" ht="15.95" customHeight="1" x14ac:dyDescent="0.25">
      <c r="A352" s="10">
        <v>1752400000</v>
      </c>
      <c r="B352" s="5"/>
      <c r="C352" s="6" t="s">
        <v>63</v>
      </c>
      <c r="D352" s="7">
        <v>122134</v>
      </c>
      <c r="E352" s="7"/>
      <c r="F352" s="98"/>
      <c r="G352" s="98"/>
      <c r="H352" s="99"/>
    </row>
    <row r="353" spans="1:8" ht="15.95" customHeight="1" x14ac:dyDescent="0.25">
      <c r="A353" s="10">
        <v>1752500000</v>
      </c>
      <c r="B353" s="5"/>
      <c r="C353" s="6" t="s">
        <v>79</v>
      </c>
      <c r="D353" s="7">
        <v>137574</v>
      </c>
      <c r="E353" s="7">
        <v>158112</v>
      </c>
      <c r="F353" s="98"/>
      <c r="G353" s="98"/>
      <c r="H353" s="99"/>
    </row>
    <row r="354" spans="1:8" ht="15.95" customHeight="1" x14ac:dyDescent="0.25">
      <c r="A354" s="10">
        <v>1752600000</v>
      </c>
      <c r="B354" s="5"/>
      <c r="C354" s="6" t="s">
        <v>80</v>
      </c>
      <c r="D354" s="7">
        <v>120416</v>
      </c>
      <c r="E354" s="7">
        <v>79056</v>
      </c>
      <c r="F354" s="98"/>
      <c r="G354" s="98"/>
      <c r="H354" s="99"/>
    </row>
    <row r="355" spans="1:8" ht="15.95" customHeight="1" x14ac:dyDescent="0.25">
      <c r="A355" s="10">
        <v>1752700000</v>
      </c>
      <c r="B355" s="5"/>
      <c r="C355" s="6" t="s">
        <v>22</v>
      </c>
      <c r="D355" s="7">
        <v>23987</v>
      </c>
      <c r="E355" s="7">
        <v>79056</v>
      </c>
      <c r="F355" s="98"/>
      <c r="G355" s="98"/>
      <c r="H355" s="99"/>
    </row>
    <row r="356" spans="1:8" ht="15.95" customHeight="1" x14ac:dyDescent="0.25">
      <c r="A356" s="10">
        <v>1752800000</v>
      </c>
      <c r="B356" s="5"/>
      <c r="C356" s="6" t="s">
        <v>94</v>
      </c>
      <c r="D356" s="7">
        <v>109141</v>
      </c>
      <c r="E356" s="7"/>
      <c r="F356" s="98"/>
      <c r="G356" s="98"/>
      <c r="H356" s="99"/>
    </row>
    <row r="357" spans="1:8" ht="15.95" customHeight="1" x14ac:dyDescent="0.25">
      <c r="A357" s="10">
        <v>1752900000</v>
      </c>
      <c r="B357" s="5"/>
      <c r="C357" s="6" t="s">
        <v>95</v>
      </c>
      <c r="D357" s="7">
        <v>54885</v>
      </c>
      <c r="E357" s="7">
        <v>79056</v>
      </c>
      <c r="F357" s="98"/>
      <c r="G357" s="98"/>
      <c r="H357" s="99"/>
    </row>
    <row r="358" spans="1:8" ht="15.95" customHeight="1" x14ac:dyDescent="0.25">
      <c r="A358" s="10">
        <v>1753000000</v>
      </c>
      <c r="B358" s="5"/>
      <c r="C358" s="6" t="s">
        <v>96</v>
      </c>
      <c r="D358" s="7">
        <v>90951</v>
      </c>
      <c r="E358" s="7">
        <v>79056</v>
      </c>
      <c r="F358" s="98"/>
      <c r="G358" s="98"/>
      <c r="H358" s="99"/>
    </row>
    <row r="359" spans="1:8" ht="15.95" customHeight="1" x14ac:dyDescent="0.25">
      <c r="A359" s="10">
        <v>1753100000</v>
      </c>
      <c r="B359" s="5"/>
      <c r="C359" s="6" t="s">
        <v>64</v>
      </c>
      <c r="D359" s="7">
        <v>189698</v>
      </c>
      <c r="E359" s="7">
        <v>79056</v>
      </c>
      <c r="F359" s="98"/>
      <c r="G359" s="98"/>
      <c r="H359" s="99"/>
    </row>
    <row r="360" spans="1:8" ht="15.95" customHeight="1" x14ac:dyDescent="0.25">
      <c r="A360" s="10">
        <v>1753200000</v>
      </c>
      <c r="B360" s="5"/>
      <c r="C360" s="6" t="s">
        <v>23</v>
      </c>
      <c r="D360" s="7">
        <v>80555</v>
      </c>
      <c r="E360" s="7">
        <v>149328</v>
      </c>
      <c r="F360" s="98"/>
      <c r="G360" s="98"/>
      <c r="H360" s="99"/>
    </row>
    <row r="361" spans="1:8" ht="15.95" customHeight="1" x14ac:dyDescent="0.25">
      <c r="A361" s="10">
        <v>1753400000</v>
      </c>
      <c r="B361" s="5"/>
      <c r="C361" s="6" t="s">
        <v>81</v>
      </c>
      <c r="D361" s="7">
        <v>98147</v>
      </c>
      <c r="E361" s="7">
        <v>70272</v>
      </c>
      <c r="F361" s="98"/>
      <c r="G361" s="98"/>
      <c r="H361" s="99"/>
    </row>
    <row r="362" spans="1:8" ht="15.95" customHeight="1" x14ac:dyDescent="0.25">
      <c r="A362" s="10">
        <v>1753500000</v>
      </c>
      <c r="B362" s="5"/>
      <c r="C362" s="6" t="s">
        <v>82</v>
      </c>
      <c r="D362" s="7">
        <v>121763</v>
      </c>
      <c r="E362" s="7">
        <v>79056</v>
      </c>
      <c r="F362" s="98"/>
      <c r="G362" s="98"/>
      <c r="H362" s="99"/>
    </row>
    <row r="363" spans="1:8" ht="15.95" customHeight="1" x14ac:dyDescent="0.25">
      <c r="A363" s="10">
        <v>1753600000</v>
      </c>
      <c r="B363" s="5"/>
      <c r="C363" s="6" t="s">
        <v>97</v>
      </c>
      <c r="D363" s="7">
        <v>97967</v>
      </c>
      <c r="E363" s="7">
        <v>79056</v>
      </c>
      <c r="F363" s="98"/>
      <c r="G363" s="98"/>
      <c r="H363" s="99"/>
    </row>
    <row r="364" spans="1:8" ht="15.95" customHeight="1" x14ac:dyDescent="0.25">
      <c r="A364" s="10">
        <v>1753700000</v>
      </c>
      <c r="B364" s="5"/>
      <c r="C364" s="6" t="s">
        <v>98</v>
      </c>
      <c r="D364" s="7">
        <v>111340</v>
      </c>
      <c r="E364" s="7">
        <v>61488</v>
      </c>
      <c r="F364" s="98"/>
      <c r="G364" s="98"/>
      <c r="H364" s="99"/>
    </row>
    <row r="365" spans="1:8" ht="15.95" customHeight="1" x14ac:dyDescent="0.25">
      <c r="A365" s="10">
        <v>1753900000</v>
      </c>
      <c r="B365" s="5"/>
      <c r="C365" s="6" t="s">
        <v>100</v>
      </c>
      <c r="D365" s="7">
        <v>96147</v>
      </c>
      <c r="E365" s="7">
        <v>79056</v>
      </c>
      <c r="F365" s="98"/>
      <c r="G365" s="98"/>
      <c r="H365" s="99"/>
    </row>
    <row r="366" spans="1:8" ht="15.95" customHeight="1" x14ac:dyDescent="0.25">
      <c r="A366" s="10">
        <v>1754000000</v>
      </c>
      <c r="B366" s="5"/>
      <c r="C366" s="6" t="s">
        <v>101</v>
      </c>
      <c r="D366" s="7">
        <v>111597</v>
      </c>
      <c r="E366" s="7">
        <v>149328</v>
      </c>
      <c r="F366" s="98"/>
      <c r="G366" s="98"/>
      <c r="H366" s="99"/>
    </row>
    <row r="367" spans="1:8" ht="15.95" customHeight="1" x14ac:dyDescent="0.25">
      <c r="A367" s="10">
        <v>1754100000</v>
      </c>
      <c r="B367" s="5"/>
      <c r="C367" s="6" t="s">
        <v>102</v>
      </c>
      <c r="D367" s="7">
        <v>210775</v>
      </c>
      <c r="E367" s="7">
        <v>158112</v>
      </c>
      <c r="F367" s="98"/>
      <c r="G367" s="98"/>
      <c r="H367" s="99"/>
    </row>
    <row r="368" spans="1:8" ht="15.95" customHeight="1" x14ac:dyDescent="0.25">
      <c r="A368" s="10">
        <v>1754300000</v>
      </c>
      <c r="B368" s="5"/>
      <c r="C368" s="6" t="s">
        <v>103</v>
      </c>
      <c r="D368" s="7">
        <v>126430</v>
      </c>
      <c r="E368" s="7">
        <v>79056</v>
      </c>
      <c r="F368" s="98"/>
      <c r="G368" s="98"/>
      <c r="H368" s="99"/>
    </row>
    <row r="369" spans="1:8" ht="15.95" customHeight="1" x14ac:dyDescent="0.25">
      <c r="A369" s="10">
        <v>1754400000</v>
      </c>
      <c r="B369" s="5"/>
      <c r="C369" s="6" t="s">
        <v>104</v>
      </c>
      <c r="D369" s="7">
        <v>111740</v>
      </c>
      <c r="E369" s="7">
        <v>79056</v>
      </c>
      <c r="F369" s="98"/>
      <c r="G369" s="98"/>
      <c r="H369" s="99"/>
    </row>
    <row r="370" spans="1:8" ht="15.95" customHeight="1" x14ac:dyDescent="0.25">
      <c r="A370" s="10">
        <v>1754500000</v>
      </c>
      <c r="B370" s="5"/>
      <c r="C370" s="6" t="s">
        <v>105</v>
      </c>
      <c r="D370" s="7">
        <v>122134</v>
      </c>
      <c r="E370" s="7">
        <v>70272</v>
      </c>
      <c r="F370" s="98"/>
      <c r="G370" s="98"/>
      <c r="H370" s="99"/>
    </row>
    <row r="371" spans="1:8" ht="15.95" customHeight="1" x14ac:dyDescent="0.25">
      <c r="A371" s="10">
        <v>1754700000</v>
      </c>
      <c r="B371" s="5"/>
      <c r="C371" s="6" t="s">
        <v>25</v>
      </c>
      <c r="D371" s="7">
        <v>71961</v>
      </c>
      <c r="E371" s="7">
        <v>61488</v>
      </c>
      <c r="F371" s="98"/>
      <c r="G371" s="98"/>
      <c r="H371" s="99"/>
    </row>
    <row r="372" spans="1:8" ht="15.95" customHeight="1" x14ac:dyDescent="0.25">
      <c r="A372" s="10">
        <v>1754800000</v>
      </c>
      <c r="B372" s="5"/>
      <c r="C372" s="6" t="s">
        <v>26</v>
      </c>
      <c r="D372" s="7">
        <v>90351</v>
      </c>
      <c r="E372" s="7">
        <v>70272</v>
      </c>
      <c r="F372" s="98"/>
      <c r="G372" s="98"/>
      <c r="H372" s="99"/>
    </row>
    <row r="373" spans="1:8" ht="15.95" customHeight="1" x14ac:dyDescent="0.25">
      <c r="A373" s="10">
        <v>1754900000</v>
      </c>
      <c r="B373" s="5"/>
      <c r="C373" s="6" t="s">
        <v>27</v>
      </c>
      <c r="D373" s="7">
        <v>122133</v>
      </c>
      <c r="E373" s="7"/>
      <c r="F373" s="98"/>
      <c r="G373" s="98"/>
      <c r="H373" s="99"/>
    </row>
    <row r="374" spans="1:8" ht="15.95" customHeight="1" x14ac:dyDescent="0.25">
      <c r="A374" s="10">
        <v>1755000000</v>
      </c>
      <c r="B374" s="5"/>
      <c r="C374" s="6" t="s">
        <v>28</v>
      </c>
      <c r="D374" s="7">
        <v>90532</v>
      </c>
      <c r="E374" s="7">
        <v>79056</v>
      </c>
      <c r="F374" s="98"/>
      <c r="G374" s="98"/>
      <c r="H374" s="99"/>
    </row>
    <row r="375" spans="1:8" ht="15.95" customHeight="1" x14ac:dyDescent="0.25">
      <c r="A375" s="10">
        <v>1755100000</v>
      </c>
      <c r="B375" s="5"/>
      <c r="C375" s="6" t="s">
        <v>29</v>
      </c>
      <c r="D375" s="7">
        <v>90951</v>
      </c>
      <c r="E375" s="7">
        <v>70272</v>
      </c>
      <c r="F375" s="98"/>
      <c r="G375" s="98"/>
      <c r="H375" s="99"/>
    </row>
    <row r="376" spans="1:8" ht="15.95" customHeight="1" x14ac:dyDescent="0.25">
      <c r="A376" s="10">
        <v>1755200000</v>
      </c>
      <c r="B376" s="5"/>
      <c r="C376" s="6" t="s">
        <v>30</v>
      </c>
      <c r="D376" s="7">
        <v>213085</v>
      </c>
      <c r="E376" s="7">
        <v>79056</v>
      </c>
      <c r="F376" s="98"/>
      <c r="G376" s="98"/>
      <c r="H376" s="99"/>
    </row>
    <row r="377" spans="1:8" ht="15.95" customHeight="1" x14ac:dyDescent="0.25">
      <c r="A377" s="10">
        <v>1755400000</v>
      </c>
      <c r="B377" s="5"/>
      <c r="C377" s="6" t="s">
        <v>32</v>
      </c>
      <c r="D377" s="7">
        <v>114339</v>
      </c>
      <c r="E377" s="7"/>
      <c r="F377" s="98"/>
      <c r="G377" s="98"/>
      <c r="H377" s="99"/>
    </row>
    <row r="378" spans="1:8" ht="15.95" customHeight="1" x14ac:dyDescent="0.25">
      <c r="A378" s="10">
        <v>1755500000</v>
      </c>
      <c r="B378" s="5"/>
      <c r="C378" s="6" t="s">
        <v>33</v>
      </c>
      <c r="D378" s="7">
        <v>85815</v>
      </c>
      <c r="E378" s="7">
        <v>70272</v>
      </c>
      <c r="F378" s="98"/>
      <c r="G378" s="98"/>
      <c r="H378" s="99"/>
    </row>
    <row r="379" spans="1:8" ht="15.95" customHeight="1" x14ac:dyDescent="0.25">
      <c r="A379" s="10">
        <v>1755600000</v>
      </c>
      <c r="B379" s="5"/>
      <c r="C379" s="6" t="s">
        <v>34</v>
      </c>
      <c r="D379" s="7">
        <v>90951</v>
      </c>
      <c r="E379" s="7">
        <v>70272</v>
      </c>
      <c r="F379" s="98"/>
      <c r="G379" s="98"/>
      <c r="H379" s="99"/>
    </row>
    <row r="380" spans="1:8" ht="15.95" customHeight="1" x14ac:dyDescent="0.25">
      <c r="A380" s="10">
        <v>1755700000</v>
      </c>
      <c r="B380" s="5"/>
      <c r="C380" s="6" t="s">
        <v>35</v>
      </c>
      <c r="D380" s="7">
        <v>122135</v>
      </c>
      <c r="E380" s="7">
        <v>79056</v>
      </c>
      <c r="F380" s="98"/>
      <c r="G380" s="98"/>
      <c r="H380" s="99"/>
    </row>
    <row r="381" spans="1:8" ht="15.95" customHeight="1" x14ac:dyDescent="0.25">
      <c r="A381" s="10">
        <v>1755800000</v>
      </c>
      <c r="B381" s="5"/>
      <c r="C381" s="6" t="s">
        <v>36</v>
      </c>
      <c r="D381" s="7">
        <v>94416</v>
      </c>
      <c r="E381" s="7">
        <v>70272</v>
      </c>
      <c r="F381" s="98"/>
      <c r="G381" s="98"/>
      <c r="H381" s="99"/>
    </row>
    <row r="382" spans="1:8" ht="15.95" customHeight="1" x14ac:dyDescent="0.25">
      <c r="A382" s="10">
        <v>1755900000</v>
      </c>
      <c r="B382" s="5"/>
      <c r="C382" s="6" t="s">
        <v>37</v>
      </c>
      <c r="D382" s="7">
        <v>90951</v>
      </c>
      <c r="E382" s="7">
        <v>79056</v>
      </c>
      <c r="F382" s="98"/>
      <c r="G382" s="98"/>
      <c r="H382" s="99"/>
    </row>
    <row r="383" spans="1:8" ht="15.95" customHeight="1" x14ac:dyDescent="0.25">
      <c r="A383" s="10">
        <v>1756000000</v>
      </c>
      <c r="B383" s="5"/>
      <c r="C383" s="6" t="s">
        <v>38</v>
      </c>
      <c r="D383" s="7">
        <v>89352</v>
      </c>
      <c r="E383" s="7">
        <v>79056</v>
      </c>
      <c r="F383" s="98"/>
      <c r="G383" s="98"/>
      <c r="H383" s="99"/>
    </row>
    <row r="384" spans="1:8" ht="15.95" customHeight="1" x14ac:dyDescent="0.25">
      <c r="A384" s="10">
        <v>1756100000</v>
      </c>
      <c r="B384" s="5"/>
      <c r="C384" s="6" t="s">
        <v>39</v>
      </c>
      <c r="D384" s="7">
        <v>95149</v>
      </c>
      <c r="E384" s="7">
        <v>79056</v>
      </c>
      <c r="F384" s="98"/>
      <c r="G384" s="98"/>
      <c r="H384" s="99"/>
    </row>
    <row r="385" spans="1:12" ht="15.95" customHeight="1" x14ac:dyDescent="0.25">
      <c r="A385" s="10">
        <v>1756200000</v>
      </c>
      <c r="B385" s="5"/>
      <c r="C385" s="6" t="s">
        <v>40</v>
      </c>
      <c r="D385" s="7">
        <v>96063</v>
      </c>
      <c r="E385" s="7"/>
      <c r="F385" s="98"/>
      <c r="G385" s="98"/>
      <c r="H385" s="99"/>
    </row>
    <row r="386" spans="1:12" ht="15.95" customHeight="1" x14ac:dyDescent="0.25">
      <c r="A386" s="10">
        <v>1756300000</v>
      </c>
      <c r="B386" s="5"/>
      <c r="C386" s="6" t="s">
        <v>41</v>
      </c>
      <c r="D386" s="7">
        <v>122135</v>
      </c>
      <c r="E386" s="7"/>
      <c r="F386" s="98"/>
      <c r="G386" s="98"/>
      <c r="H386" s="99"/>
    </row>
    <row r="387" spans="1:12" ht="15.95" customHeight="1" x14ac:dyDescent="0.25">
      <c r="A387" s="10">
        <v>1756400000</v>
      </c>
      <c r="B387" s="5"/>
      <c r="C387" s="6" t="s">
        <v>42</v>
      </c>
      <c r="D387" s="7"/>
      <c r="E387" s="7">
        <v>149328</v>
      </c>
      <c r="F387" s="98"/>
      <c r="G387" s="98"/>
      <c r="H387" s="99"/>
    </row>
    <row r="388" spans="1:12" ht="15.95" customHeight="1" x14ac:dyDescent="0.25">
      <c r="A388" s="10">
        <v>1756500000</v>
      </c>
      <c r="B388" s="5"/>
      <c r="C388" s="6" t="s">
        <v>43</v>
      </c>
      <c r="D388" s="7">
        <v>90951</v>
      </c>
      <c r="E388" s="7">
        <v>79056</v>
      </c>
      <c r="F388" s="98"/>
      <c r="G388" s="98"/>
      <c r="H388" s="99"/>
    </row>
    <row r="389" spans="1:12" ht="15.95" customHeight="1" x14ac:dyDescent="0.25">
      <c r="A389" s="10">
        <v>1756600000</v>
      </c>
      <c r="B389" s="5"/>
      <c r="C389" s="6" t="s">
        <v>44</v>
      </c>
      <c r="D389" s="7">
        <v>213085</v>
      </c>
      <c r="E389" s="7">
        <v>158112</v>
      </c>
      <c r="F389" s="98"/>
      <c r="G389" s="98"/>
      <c r="H389" s="99"/>
    </row>
    <row r="390" spans="1:12" ht="15.95" customHeight="1" thickBot="1" x14ac:dyDescent="0.3">
      <c r="A390" s="10">
        <v>1756700000</v>
      </c>
      <c r="B390" s="5"/>
      <c r="C390" s="6" t="s">
        <v>45</v>
      </c>
      <c r="D390" s="7">
        <v>90951</v>
      </c>
      <c r="E390" s="7"/>
      <c r="F390" s="98"/>
      <c r="G390" s="98"/>
      <c r="H390" s="99"/>
    </row>
    <row r="391" spans="1:12" ht="21" customHeight="1" thickTop="1" thickBot="1" x14ac:dyDescent="0.25">
      <c r="A391" s="86">
        <v>3719770</v>
      </c>
      <c r="B391" s="100">
        <v>9770</v>
      </c>
      <c r="C391" s="88" t="s">
        <v>46</v>
      </c>
      <c r="D391" s="78">
        <f>D392+D393+D394+D395</f>
        <v>751938</v>
      </c>
      <c r="E391" s="78">
        <f t="shared" ref="E391:H391" si="3">E392+E393+E394+E395</f>
        <v>1200000</v>
      </c>
      <c r="F391" s="78">
        <f t="shared" si="3"/>
        <v>1400000</v>
      </c>
      <c r="G391" s="89">
        <f t="shared" si="3"/>
        <v>1600000</v>
      </c>
      <c r="H391" s="101">
        <f t="shared" si="3"/>
        <v>1800000</v>
      </c>
      <c r="K391" s="130"/>
      <c r="L391" s="131"/>
    </row>
    <row r="392" spans="1:12" ht="16.5" customHeight="1" thickTop="1" x14ac:dyDescent="0.25">
      <c r="A392" s="20">
        <v>1730520000</v>
      </c>
      <c r="B392" s="21"/>
      <c r="C392" s="22" t="s">
        <v>11</v>
      </c>
      <c r="D392" s="25">
        <v>80694</v>
      </c>
      <c r="E392" s="25">
        <v>300000</v>
      </c>
      <c r="F392" s="224">
        <v>350000</v>
      </c>
      <c r="G392" s="224">
        <v>400000</v>
      </c>
      <c r="H392" s="225">
        <v>450000</v>
      </c>
      <c r="K392" s="14"/>
    </row>
    <row r="393" spans="1:12" ht="16.5" customHeight="1" x14ac:dyDescent="0.25">
      <c r="A393" s="10">
        <v>1731420000</v>
      </c>
      <c r="B393" s="5"/>
      <c r="C393" s="6" t="s">
        <v>12</v>
      </c>
      <c r="D393" s="7">
        <v>250000</v>
      </c>
      <c r="E393" s="7">
        <v>300000</v>
      </c>
      <c r="F393" s="226">
        <v>350000</v>
      </c>
      <c r="G393" s="226">
        <v>400000</v>
      </c>
      <c r="H393" s="227">
        <v>450000</v>
      </c>
    </row>
    <row r="394" spans="1:12" ht="16.5" customHeight="1" x14ac:dyDescent="0.25">
      <c r="A394" s="10">
        <v>1731620000</v>
      </c>
      <c r="B394" s="5"/>
      <c r="C394" s="6" t="s">
        <v>13</v>
      </c>
      <c r="D394" s="7">
        <v>248248</v>
      </c>
      <c r="E394" s="7">
        <v>300000</v>
      </c>
      <c r="F394" s="226">
        <v>350000</v>
      </c>
      <c r="G394" s="226">
        <v>400000</v>
      </c>
      <c r="H394" s="227">
        <v>450000</v>
      </c>
    </row>
    <row r="395" spans="1:12" ht="16.5" customHeight="1" thickBot="1" x14ac:dyDescent="0.3">
      <c r="A395" s="10">
        <v>1731720000</v>
      </c>
      <c r="B395" s="5"/>
      <c r="C395" s="6" t="s">
        <v>66</v>
      </c>
      <c r="D395" s="7">
        <v>172996</v>
      </c>
      <c r="E395" s="7">
        <v>300000</v>
      </c>
      <c r="F395" s="226">
        <v>350000</v>
      </c>
      <c r="G395" s="226">
        <v>400000</v>
      </c>
      <c r="H395" s="227">
        <v>450000</v>
      </c>
    </row>
    <row r="396" spans="1:12" ht="40.5" customHeight="1" thickTop="1" thickBot="1" x14ac:dyDescent="0.25">
      <c r="A396" s="86" t="s">
        <v>124</v>
      </c>
      <c r="B396" s="100" t="s">
        <v>120</v>
      </c>
      <c r="C396" s="88" t="s">
        <v>121</v>
      </c>
      <c r="D396" s="78">
        <f>D397</f>
        <v>54334146.999999993</v>
      </c>
      <c r="E396" s="78">
        <f>E397</f>
        <v>14591700</v>
      </c>
      <c r="F396" s="78">
        <f>F397</f>
        <v>42900000</v>
      </c>
      <c r="G396" s="89">
        <f>G397</f>
        <v>53200000</v>
      </c>
      <c r="H396" s="101">
        <f>H397</f>
        <v>58500000</v>
      </c>
      <c r="I396" s="1" t="s">
        <v>165</v>
      </c>
      <c r="K396" s="130"/>
    </row>
    <row r="397" spans="1:12" ht="16.5" customHeight="1" thickTop="1" thickBot="1" x14ac:dyDescent="0.25">
      <c r="A397" s="102" t="s">
        <v>123</v>
      </c>
      <c r="B397" s="103"/>
      <c r="C397" s="104" t="s">
        <v>122</v>
      </c>
      <c r="D397" s="83">
        <f>245974+32197585.24+2499922.57+585000+15196120+2770100+715700+70000+53745+0.43-0.24</f>
        <v>54334146.999999993</v>
      </c>
      <c r="E397" s="83">
        <v>14591700</v>
      </c>
      <c r="F397" s="83">
        <v>42900000</v>
      </c>
      <c r="G397" s="85">
        <v>53200000</v>
      </c>
      <c r="H397" s="84">
        <v>58500000</v>
      </c>
    </row>
    <row r="398" spans="1:12" ht="37.5" customHeight="1" thickTop="1" thickBot="1" x14ac:dyDescent="0.25">
      <c r="A398" s="86" t="s">
        <v>125</v>
      </c>
      <c r="B398" s="100" t="s">
        <v>120</v>
      </c>
      <c r="C398" s="88" t="s">
        <v>121</v>
      </c>
      <c r="D398" s="78">
        <f>D399</f>
        <v>2694996</v>
      </c>
      <c r="E398" s="78">
        <f>E399</f>
        <v>1080600</v>
      </c>
      <c r="F398" s="78">
        <f>F399</f>
        <v>0</v>
      </c>
      <c r="G398" s="89">
        <f>G399</f>
        <v>0</v>
      </c>
      <c r="H398" s="101">
        <f>H399</f>
        <v>0</v>
      </c>
      <c r="K398" s="189"/>
    </row>
    <row r="399" spans="1:12" ht="16.5" customHeight="1" thickTop="1" thickBot="1" x14ac:dyDescent="0.25">
      <c r="A399" s="102" t="s">
        <v>123</v>
      </c>
      <c r="B399" s="103"/>
      <c r="C399" s="104" t="s">
        <v>122</v>
      </c>
      <c r="D399" s="83">
        <v>2694996</v>
      </c>
      <c r="E399" s="83">
        <v>1080600</v>
      </c>
      <c r="F399" s="83"/>
      <c r="G399" s="85"/>
      <c r="H399" s="84"/>
    </row>
    <row r="400" spans="1:12" ht="38.25" customHeight="1" thickTop="1" thickBot="1" x14ac:dyDescent="0.25">
      <c r="A400" s="86" t="s">
        <v>126</v>
      </c>
      <c r="B400" s="100" t="s">
        <v>120</v>
      </c>
      <c r="C400" s="88" t="s">
        <v>121</v>
      </c>
      <c r="D400" s="78">
        <f>D401</f>
        <v>6261604</v>
      </c>
      <c r="E400" s="78">
        <f>E401</f>
        <v>2906100</v>
      </c>
      <c r="F400" s="78">
        <f>F401</f>
        <v>1000000</v>
      </c>
      <c r="G400" s="89">
        <f>G401</f>
        <v>1000000</v>
      </c>
      <c r="H400" s="101">
        <f>H401</f>
        <v>1000000</v>
      </c>
      <c r="K400" s="14"/>
    </row>
    <row r="401" spans="1:11" ht="16.5" customHeight="1" thickTop="1" thickBot="1" x14ac:dyDescent="0.25">
      <c r="A401" s="102" t="s">
        <v>123</v>
      </c>
      <c r="B401" s="103"/>
      <c r="C401" s="104" t="s">
        <v>122</v>
      </c>
      <c r="D401" s="83">
        <f>5888014.5+373589.5</f>
        <v>6261604</v>
      </c>
      <c r="E401" s="83">
        <v>2906100</v>
      </c>
      <c r="F401" s="83">
        <v>1000000</v>
      </c>
      <c r="G401" s="85">
        <v>1000000</v>
      </c>
      <c r="H401" s="84">
        <v>1000000</v>
      </c>
    </row>
    <row r="402" spans="1:11" ht="36.75" customHeight="1" thickTop="1" thickBot="1" x14ac:dyDescent="0.25">
      <c r="A402" s="86" t="s">
        <v>127</v>
      </c>
      <c r="B402" s="100" t="s">
        <v>120</v>
      </c>
      <c r="C402" s="88" t="s">
        <v>121</v>
      </c>
      <c r="D402" s="78">
        <f>D403</f>
        <v>5413495</v>
      </c>
      <c r="E402" s="78">
        <f>E403</f>
        <v>1956300</v>
      </c>
      <c r="F402" s="78">
        <f>F403</f>
        <v>0</v>
      </c>
      <c r="G402" s="89">
        <f>G403</f>
        <v>0</v>
      </c>
      <c r="H402" s="101">
        <f>H403</f>
        <v>0</v>
      </c>
      <c r="K402" s="14"/>
    </row>
    <row r="403" spans="1:11" ht="16.5" customHeight="1" thickTop="1" thickBot="1" x14ac:dyDescent="0.25">
      <c r="A403" s="102" t="s">
        <v>123</v>
      </c>
      <c r="B403" s="103"/>
      <c r="C403" s="104" t="s">
        <v>122</v>
      </c>
      <c r="D403" s="83">
        <v>5413495</v>
      </c>
      <c r="E403" s="83">
        <v>1956300</v>
      </c>
      <c r="F403" s="83"/>
      <c r="G403" s="85"/>
      <c r="H403" s="84"/>
    </row>
    <row r="404" spans="1:11" ht="36.75" customHeight="1" thickTop="1" thickBot="1" x14ac:dyDescent="0.25">
      <c r="A404" s="86" t="s">
        <v>128</v>
      </c>
      <c r="B404" s="100" t="s">
        <v>120</v>
      </c>
      <c r="C404" s="88" t="s">
        <v>121</v>
      </c>
      <c r="D404" s="78">
        <f>D405</f>
        <v>899926</v>
      </c>
      <c r="E404" s="78">
        <f>E405</f>
        <v>454600</v>
      </c>
      <c r="F404" s="78">
        <f>F405</f>
        <v>0</v>
      </c>
      <c r="G404" s="89">
        <f>G405</f>
        <v>0</v>
      </c>
      <c r="H404" s="101">
        <f>H405</f>
        <v>0</v>
      </c>
    </row>
    <row r="405" spans="1:11" ht="16.5" customHeight="1" thickTop="1" thickBot="1" x14ac:dyDescent="0.25">
      <c r="A405" s="102" t="s">
        <v>123</v>
      </c>
      <c r="B405" s="103"/>
      <c r="C405" s="104" t="s">
        <v>122</v>
      </c>
      <c r="D405" s="83">
        <v>899926</v>
      </c>
      <c r="E405" s="83">
        <v>454600</v>
      </c>
      <c r="F405" s="83"/>
      <c r="G405" s="85"/>
      <c r="H405" s="84"/>
    </row>
    <row r="406" spans="1:11" ht="36.75" customHeight="1" thickTop="1" thickBot="1" x14ac:dyDescent="0.25">
      <c r="A406" s="86" t="s">
        <v>129</v>
      </c>
      <c r="B406" s="100" t="s">
        <v>120</v>
      </c>
      <c r="C406" s="88" t="s">
        <v>121</v>
      </c>
      <c r="D406" s="78">
        <f>D407</f>
        <v>2640690</v>
      </c>
      <c r="E406" s="78">
        <f>E407</f>
        <v>1117300</v>
      </c>
      <c r="F406" s="78">
        <f>F407</f>
        <v>0</v>
      </c>
      <c r="G406" s="89">
        <f>G407</f>
        <v>0</v>
      </c>
      <c r="H406" s="101">
        <f>H407</f>
        <v>0</v>
      </c>
    </row>
    <row r="407" spans="1:11" ht="16.5" customHeight="1" thickTop="1" thickBot="1" x14ac:dyDescent="0.25">
      <c r="A407" s="102" t="s">
        <v>123</v>
      </c>
      <c r="B407" s="103"/>
      <c r="C407" s="104" t="s">
        <v>122</v>
      </c>
      <c r="D407" s="83">
        <v>2640690</v>
      </c>
      <c r="E407" s="83">
        <v>1117300</v>
      </c>
      <c r="F407" s="83"/>
      <c r="G407" s="85"/>
      <c r="H407" s="84"/>
    </row>
    <row r="408" spans="1:11" ht="38.25" customHeight="1" thickTop="1" thickBot="1" x14ac:dyDescent="0.25">
      <c r="A408" s="86" t="s">
        <v>130</v>
      </c>
      <c r="B408" s="100" t="s">
        <v>120</v>
      </c>
      <c r="C408" s="88" t="s">
        <v>121</v>
      </c>
      <c r="D408" s="78">
        <f>D409</f>
        <v>2355842</v>
      </c>
      <c r="E408" s="78">
        <f>E409</f>
        <v>960000</v>
      </c>
      <c r="F408" s="78">
        <f>F409</f>
        <v>0</v>
      </c>
      <c r="G408" s="89">
        <f>G409</f>
        <v>0</v>
      </c>
      <c r="H408" s="101">
        <f>H409</f>
        <v>0</v>
      </c>
    </row>
    <row r="409" spans="1:11" ht="16.5" customHeight="1" thickTop="1" thickBot="1" x14ac:dyDescent="0.25">
      <c r="A409" s="102" t="s">
        <v>123</v>
      </c>
      <c r="B409" s="103"/>
      <c r="C409" s="104" t="s">
        <v>122</v>
      </c>
      <c r="D409" s="83">
        <v>2355842</v>
      </c>
      <c r="E409" s="83">
        <v>960000</v>
      </c>
      <c r="F409" s="83"/>
      <c r="G409" s="85"/>
      <c r="H409" s="84"/>
    </row>
    <row r="410" spans="1:11" ht="37.5" customHeight="1" thickTop="1" thickBot="1" x14ac:dyDescent="0.25">
      <c r="A410" s="86" t="s">
        <v>131</v>
      </c>
      <c r="B410" s="100" t="s">
        <v>120</v>
      </c>
      <c r="C410" s="88" t="s">
        <v>121</v>
      </c>
      <c r="D410" s="78">
        <f>D411</f>
        <v>2914200</v>
      </c>
      <c r="E410" s="78">
        <f>E411</f>
        <v>1403000</v>
      </c>
      <c r="F410" s="78">
        <f>F411</f>
        <v>0</v>
      </c>
      <c r="G410" s="89">
        <f>G411</f>
        <v>0</v>
      </c>
      <c r="H410" s="101">
        <f>H411</f>
        <v>0</v>
      </c>
    </row>
    <row r="411" spans="1:11" ht="16.5" customHeight="1" thickTop="1" thickBot="1" x14ac:dyDescent="0.25">
      <c r="A411" s="102" t="s">
        <v>123</v>
      </c>
      <c r="B411" s="103"/>
      <c r="C411" s="104" t="s">
        <v>122</v>
      </c>
      <c r="D411" s="83">
        <v>2914200</v>
      </c>
      <c r="E411" s="83">
        <v>1403000</v>
      </c>
      <c r="F411" s="83"/>
      <c r="G411" s="85"/>
      <c r="H411" s="84"/>
    </row>
    <row r="412" spans="1:11" ht="38.25" customHeight="1" thickTop="1" thickBot="1" x14ac:dyDescent="0.25">
      <c r="A412" s="86" t="s">
        <v>132</v>
      </c>
      <c r="B412" s="100" t="s">
        <v>120</v>
      </c>
      <c r="C412" s="88" t="s">
        <v>121</v>
      </c>
      <c r="D412" s="78">
        <f>D413</f>
        <v>2124700</v>
      </c>
      <c r="E412" s="78">
        <f>E413</f>
        <v>1030500</v>
      </c>
      <c r="F412" s="78">
        <f>F413</f>
        <v>0</v>
      </c>
      <c r="G412" s="89">
        <f>G413</f>
        <v>0</v>
      </c>
      <c r="H412" s="101">
        <f>H413</f>
        <v>0</v>
      </c>
    </row>
    <row r="413" spans="1:11" ht="16.5" customHeight="1" thickTop="1" thickBot="1" x14ac:dyDescent="0.25">
      <c r="A413" s="102" t="s">
        <v>123</v>
      </c>
      <c r="B413" s="103"/>
      <c r="C413" s="104" t="s">
        <v>122</v>
      </c>
      <c r="D413" s="83">
        <v>2124700</v>
      </c>
      <c r="E413" s="83">
        <v>1030500</v>
      </c>
      <c r="F413" s="83"/>
      <c r="G413" s="85"/>
      <c r="H413" s="84"/>
    </row>
    <row r="414" spans="1:11" ht="38.25" customHeight="1" thickTop="1" thickBot="1" x14ac:dyDescent="0.25">
      <c r="A414" s="86" t="s">
        <v>133</v>
      </c>
      <c r="B414" s="100" t="s">
        <v>120</v>
      </c>
      <c r="C414" s="88" t="s">
        <v>121</v>
      </c>
      <c r="D414" s="78">
        <f>D415</f>
        <v>3163108</v>
      </c>
      <c r="E414" s="78">
        <f>E415</f>
        <v>1471900</v>
      </c>
      <c r="F414" s="78">
        <f>F415</f>
        <v>50000</v>
      </c>
      <c r="G414" s="89">
        <f>G415</f>
        <v>50000</v>
      </c>
      <c r="H414" s="101">
        <f>H415</f>
        <v>50000</v>
      </c>
    </row>
    <row r="415" spans="1:11" ht="16.5" customHeight="1" thickTop="1" thickBot="1" x14ac:dyDescent="0.25">
      <c r="A415" s="102" t="s">
        <v>123</v>
      </c>
      <c r="B415" s="103"/>
      <c r="C415" s="104" t="s">
        <v>122</v>
      </c>
      <c r="D415" s="83">
        <v>3163108</v>
      </c>
      <c r="E415" s="83">
        <v>1471900</v>
      </c>
      <c r="F415" s="83">
        <v>50000</v>
      </c>
      <c r="G415" s="85">
        <v>50000</v>
      </c>
      <c r="H415" s="84">
        <v>50000</v>
      </c>
    </row>
    <row r="416" spans="1:11" ht="34.5" customHeight="1" thickTop="1" thickBot="1" x14ac:dyDescent="0.25">
      <c r="A416" s="86" t="s">
        <v>134</v>
      </c>
      <c r="B416" s="100" t="s">
        <v>120</v>
      </c>
      <c r="C416" s="88" t="s">
        <v>121</v>
      </c>
      <c r="D416" s="78">
        <f>D417</f>
        <v>2937938</v>
      </c>
      <c r="E416" s="78">
        <f>E417</f>
        <v>1184500</v>
      </c>
      <c r="F416" s="78">
        <f>F417</f>
        <v>0</v>
      </c>
      <c r="G416" s="89">
        <f>G417</f>
        <v>0</v>
      </c>
      <c r="H416" s="101">
        <f>H417</f>
        <v>0</v>
      </c>
    </row>
    <row r="417" spans="1:8" ht="16.5" customHeight="1" thickTop="1" thickBot="1" x14ac:dyDescent="0.25">
      <c r="A417" s="102" t="s">
        <v>123</v>
      </c>
      <c r="B417" s="103"/>
      <c r="C417" s="104" t="s">
        <v>122</v>
      </c>
      <c r="D417" s="83">
        <v>2937938</v>
      </c>
      <c r="E417" s="83">
        <v>1184500</v>
      </c>
      <c r="F417" s="83"/>
      <c r="G417" s="85"/>
      <c r="H417" s="84"/>
    </row>
    <row r="418" spans="1:8" ht="35.25" customHeight="1" thickTop="1" thickBot="1" x14ac:dyDescent="0.25">
      <c r="A418" s="86" t="s">
        <v>135</v>
      </c>
      <c r="B418" s="100" t="s">
        <v>120</v>
      </c>
      <c r="C418" s="88" t="s">
        <v>121</v>
      </c>
      <c r="D418" s="78">
        <f>D419</f>
        <v>1593979</v>
      </c>
      <c r="E418" s="78">
        <f>E419</f>
        <v>716600</v>
      </c>
      <c r="F418" s="78">
        <f>F419</f>
        <v>0</v>
      </c>
      <c r="G418" s="89">
        <f>G419</f>
        <v>0</v>
      </c>
      <c r="H418" s="101">
        <f>H419</f>
        <v>0</v>
      </c>
    </row>
    <row r="419" spans="1:8" ht="16.5" customHeight="1" thickTop="1" thickBot="1" x14ac:dyDescent="0.25">
      <c r="A419" s="102" t="s">
        <v>123</v>
      </c>
      <c r="B419" s="103"/>
      <c r="C419" s="104" t="s">
        <v>122</v>
      </c>
      <c r="D419" s="83">
        <v>1593979</v>
      </c>
      <c r="E419" s="83">
        <v>716600</v>
      </c>
      <c r="F419" s="83"/>
      <c r="G419" s="85"/>
      <c r="H419" s="84"/>
    </row>
    <row r="420" spans="1:8" ht="34.5" customHeight="1" thickTop="1" thickBot="1" x14ac:dyDescent="0.25">
      <c r="A420" s="86" t="s">
        <v>136</v>
      </c>
      <c r="B420" s="100" t="s">
        <v>120</v>
      </c>
      <c r="C420" s="88" t="s">
        <v>121</v>
      </c>
      <c r="D420" s="78">
        <f>D421</f>
        <v>3472004</v>
      </c>
      <c r="E420" s="78">
        <f>E421</f>
        <v>1732700</v>
      </c>
      <c r="F420" s="78">
        <f>F421</f>
        <v>0</v>
      </c>
      <c r="G420" s="89">
        <f>G421</f>
        <v>0</v>
      </c>
      <c r="H420" s="101">
        <f>H421</f>
        <v>0</v>
      </c>
    </row>
    <row r="421" spans="1:8" ht="16.5" customHeight="1" thickTop="1" thickBot="1" x14ac:dyDescent="0.25">
      <c r="A421" s="102" t="s">
        <v>123</v>
      </c>
      <c r="B421" s="103"/>
      <c r="C421" s="104" t="s">
        <v>122</v>
      </c>
      <c r="D421" s="83">
        <v>3472004</v>
      </c>
      <c r="E421" s="83">
        <v>1732700</v>
      </c>
      <c r="F421" s="83"/>
      <c r="G421" s="85"/>
      <c r="H421" s="84"/>
    </row>
    <row r="422" spans="1:8" ht="34.5" customHeight="1" thickTop="1" thickBot="1" x14ac:dyDescent="0.25">
      <c r="A422" s="86" t="s">
        <v>137</v>
      </c>
      <c r="B422" s="100" t="s">
        <v>120</v>
      </c>
      <c r="C422" s="88" t="s">
        <v>121</v>
      </c>
      <c r="D422" s="78">
        <f>D423</f>
        <v>3189500</v>
      </c>
      <c r="E422" s="78">
        <f>E423</f>
        <v>1440200</v>
      </c>
      <c r="F422" s="78">
        <f>F423</f>
        <v>0</v>
      </c>
      <c r="G422" s="89">
        <f>G423</f>
        <v>0</v>
      </c>
      <c r="H422" s="101">
        <f>H423</f>
        <v>0</v>
      </c>
    </row>
    <row r="423" spans="1:8" ht="16.5" customHeight="1" thickTop="1" thickBot="1" x14ac:dyDescent="0.25">
      <c r="A423" s="102" t="s">
        <v>123</v>
      </c>
      <c r="B423" s="103"/>
      <c r="C423" s="104" t="s">
        <v>122</v>
      </c>
      <c r="D423" s="83">
        <v>3189500</v>
      </c>
      <c r="E423" s="83">
        <v>1440200</v>
      </c>
      <c r="F423" s="83"/>
      <c r="G423" s="85"/>
      <c r="H423" s="84"/>
    </row>
    <row r="424" spans="1:8" ht="36" customHeight="1" thickTop="1" thickBot="1" x14ac:dyDescent="0.25">
      <c r="A424" s="86" t="s">
        <v>138</v>
      </c>
      <c r="B424" s="100" t="s">
        <v>120</v>
      </c>
      <c r="C424" s="88" t="s">
        <v>121</v>
      </c>
      <c r="D424" s="78">
        <f>D425</f>
        <v>1631794</v>
      </c>
      <c r="E424" s="78">
        <f>E425</f>
        <v>767100</v>
      </c>
      <c r="F424" s="78">
        <f>F425</f>
        <v>0</v>
      </c>
      <c r="G424" s="89">
        <f>G425</f>
        <v>0</v>
      </c>
      <c r="H424" s="101">
        <f>H425</f>
        <v>0</v>
      </c>
    </row>
    <row r="425" spans="1:8" ht="16.5" customHeight="1" thickTop="1" thickBot="1" x14ac:dyDescent="0.25">
      <c r="A425" s="102" t="s">
        <v>123</v>
      </c>
      <c r="B425" s="103"/>
      <c r="C425" s="104" t="s">
        <v>122</v>
      </c>
      <c r="D425" s="83">
        <v>1631794</v>
      </c>
      <c r="E425" s="83">
        <v>767100</v>
      </c>
      <c r="F425" s="83"/>
      <c r="G425" s="85"/>
      <c r="H425" s="84"/>
    </row>
    <row r="426" spans="1:8" ht="36" customHeight="1" thickTop="1" thickBot="1" x14ac:dyDescent="0.25">
      <c r="A426" s="86" t="s">
        <v>139</v>
      </c>
      <c r="B426" s="100" t="s">
        <v>120</v>
      </c>
      <c r="C426" s="88" t="s">
        <v>121</v>
      </c>
      <c r="D426" s="78">
        <f>D427</f>
        <v>6200708</v>
      </c>
      <c r="E426" s="78">
        <f>E427</f>
        <v>3328200</v>
      </c>
      <c r="F426" s="78">
        <f>F427</f>
        <v>0</v>
      </c>
      <c r="G426" s="89">
        <f>G427</f>
        <v>0</v>
      </c>
      <c r="H426" s="101">
        <f>H427</f>
        <v>0</v>
      </c>
    </row>
    <row r="427" spans="1:8" ht="16.5" customHeight="1" thickTop="1" thickBot="1" x14ac:dyDescent="0.25">
      <c r="A427" s="102" t="s">
        <v>123</v>
      </c>
      <c r="B427" s="103"/>
      <c r="C427" s="104" t="s">
        <v>122</v>
      </c>
      <c r="D427" s="83">
        <v>6200708</v>
      </c>
      <c r="E427" s="83">
        <v>3328200</v>
      </c>
      <c r="F427" s="83"/>
      <c r="G427" s="85"/>
      <c r="H427" s="84"/>
    </row>
    <row r="428" spans="1:8" ht="36.75" customHeight="1" thickTop="1" thickBot="1" x14ac:dyDescent="0.25">
      <c r="A428" s="86" t="s">
        <v>140</v>
      </c>
      <c r="B428" s="100" t="s">
        <v>120</v>
      </c>
      <c r="C428" s="88" t="s">
        <v>121</v>
      </c>
      <c r="D428" s="78">
        <f>D429+D430+D431</f>
        <v>862900</v>
      </c>
      <c r="E428" s="78">
        <f>E429+E430+E431</f>
        <v>847800</v>
      </c>
      <c r="F428" s="78">
        <f>F429+F430+F431</f>
        <v>0</v>
      </c>
      <c r="G428" s="89">
        <f t="shared" ref="G428:H428" si="4">G429+G430+G431</f>
        <v>0</v>
      </c>
      <c r="H428" s="101">
        <f t="shared" si="4"/>
        <v>0</v>
      </c>
    </row>
    <row r="429" spans="1:8" ht="16.5" customHeight="1" thickTop="1" x14ac:dyDescent="0.2">
      <c r="A429" s="102">
        <v>1754800000</v>
      </c>
      <c r="B429" s="103"/>
      <c r="C429" s="104" t="s">
        <v>26</v>
      </c>
      <c r="D429" s="83"/>
      <c r="E429" s="83">
        <v>117900</v>
      </c>
      <c r="F429" s="83"/>
      <c r="G429" s="85"/>
      <c r="H429" s="84"/>
    </row>
    <row r="430" spans="1:8" ht="16.5" customHeight="1" x14ac:dyDescent="0.2">
      <c r="A430" s="105">
        <v>1756200000</v>
      </c>
      <c r="B430" s="106"/>
      <c r="C430" s="107" t="s">
        <v>40</v>
      </c>
      <c r="D430" s="108"/>
      <c r="E430" s="108">
        <v>258000</v>
      </c>
      <c r="F430" s="108"/>
      <c r="G430" s="109"/>
      <c r="H430" s="110"/>
    </row>
    <row r="431" spans="1:8" ht="16.5" customHeight="1" thickBot="1" x14ac:dyDescent="0.25">
      <c r="A431" s="196" t="s">
        <v>123</v>
      </c>
      <c r="B431" s="197"/>
      <c r="C431" s="198" t="s">
        <v>122</v>
      </c>
      <c r="D431" s="199">
        <v>862900</v>
      </c>
      <c r="E431" s="199">
        <v>471900</v>
      </c>
      <c r="F431" s="199"/>
      <c r="G431" s="200"/>
      <c r="H431" s="201"/>
    </row>
    <row r="432" spans="1:8" ht="27" customHeight="1" thickBot="1" x14ac:dyDescent="0.25">
      <c r="A432" s="243" t="s">
        <v>55</v>
      </c>
      <c r="B432" s="243"/>
      <c r="C432" s="243"/>
      <c r="D432" s="243"/>
      <c r="E432" s="243"/>
      <c r="F432" s="243"/>
      <c r="G432" s="243"/>
      <c r="H432" s="243"/>
    </row>
    <row r="433" spans="1:11" ht="33.75" customHeight="1" thickBot="1" x14ac:dyDescent="0.25">
      <c r="A433" s="190" t="s">
        <v>57</v>
      </c>
      <c r="B433" s="191" t="s">
        <v>75</v>
      </c>
      <c r="C433" s="192" t="s">
        <v>76</v>
      </c>
      <c r="D433" s="193">
        <f>SUM(D434:D497)</f>
        <v>87895307</v>
      </c>
      <c r="E433" s="193">
        <f>SUM(E434:E497)</f>
        <v>43343079</v>
      </c>
      <c r="F433" s="193">
        <f>SUM(F434:F439)</f>
        <v>0</v>
      </c>
      <c r="G433" s="193">
        <f>SUM(G434:G439)</f>
        <v>0</v>
      </c>
      <c r="H433" s="111">
        <f>SUM(H434:H439)</f>
        <v>0</v>
      </c>
      <c r="K433" s="130"/>
    </row>
    <row r="434" spans="1:11" ht="16.5" customHeight="1" thickTop="1" x14ac:dyDescent="0.25">
      <c r="A434" s="23">
        <v>1750100000</v>
      </c>
      <c r="B434" s="19"/>
      <c r="C434" s="18" t="s">
        <v>14</v>
      </c>
      <c r="D434" s="7">
        <v>482485</v>
      </c>
      <c r="E434" s="7">
        <v>605</v>
      </c>
      <c r="F434" s="18"/>
      <c r="G434" s="24"/>
      <c r="H434" s="112"/>
      <c r="K434" s="14"/>
    </row>
    <row r="435" spans="1:11" ht="16.5" customHeight="1" x14ac:dyDescent="0.25">
      <c r="A435" s="10">
        <v>1750200000</v>
      </c>
      <c r="B435" s="5"/>
      <c r="C435" s="6" t="s">
        <v>77</v>
      </c>
      <c r="D435" s="7">
        <v>273821</v>
      </c>
      <c r="E435" s="7">
        <v>2500</v>
      </c>
      <c r="F435" s="6"/>
      <c r="G435" s="113"/>
      <c r="H435" s="114"/>
      <c r="K435" s="14"/>
    </row>
    <row r="436" spans="1:11" ht="16.5" customHeight="1" x14ac:dyDescent="0.25">
      <c r="A436" s="10">
        <v>1750300000</v>
      </c>
      <c r="B436" s="5"/>
      <c r="C436" s="6" t="s">
        <v>15</v>
      </c>
      <c r="D436" s="7">
        <v>1416100</v>
      </c>
      <c r="E436" s="7">
        <v>1500000</v>
      </c>
      <c r="F436" s="6"/>
      <c r="G436" s="113"/>
      <c r="H436" s="114"/>
    </row>
    <row r="437" spans="1:11" ht="16.5" customHeight="1" x14ac:dyDescent="0.25">
      <c r="A437" s="10">
        <v>1750400000</v>
      </c>
      <c r="B437" s="5"/>
      <c r="C437" s="6" t="s">
        <v>16</v>
      </c>
      <c r="D437" s="7">
        <v>517431</v>
      </c>
      <c r="E437" s="7"/>
      <c r="F437" s="6"/>
      <c r="G437" s="113"/>
      <c r="H437" s="114"/>
    </row>
    <row r="438" spans="1:11" ht="16.5" customHeight="1" x14ac:dyDescent="0.25">
      <c r="A438" s="10">
        <v>1750500000</v>
      </c>
      <c r="B438" s="5"/>
      <c r="C438" s="6" t="s">
        <v>83</v>
      </c>
      <c r="D438" s="7">
        <v>92020</v>
      </c>
      <c r="E438" s="7"/>
      <c r="F438" s="6"/>
      <c r="G438" s="113"/>
      <c r="H438" s="114"/>
      <c r="K438" s="14"/>
    </row>
    <row r="439" spans="1:11" ht="16.5" customHeight="1" x14ac:dyDescent="0.25">
      <c r="A439" s="10">
        <v>1750600000</v>
      </c>
      <c r="B439" s="5"/>
      <c r="C439" s="6" t="s">
        <v>60</v>
      </c>
      <c r="D439" s="7">
        <v>2528526</v>
      </c>
      <c r="E439" s="7">
        <v>571524</v>
      </c>
      <c r="F439" s="6"/>
      <c r="G439" s="113"/>
      <c r="H439" s="114"/>
    </row>
    <row r="440" spans="1:11" ht="16.5" customHeight="1" x14ac:dyDescent="0.25">
      <c r="A440" s="10">
        <v>1750700000</v>
      </c>
      <c r="B440" s="5"/>
      <c r="C440" s="6" t="s">
        <v>17</v>
      </c>
      <c r="D440" s="7">
        <v>614932</v>
      </c>
      <c r="E440" s="7"/>
      <c r="F440" s="6"/>
      <c r="G440" s="113"/>
      <c r="H440" s="114"/>
    </row>
    <row r="441" spans="1:11" ht="16.5" customHeight="1" x14ac:dyDescent="0.25">
      <c r="A441" s="10">
        <v>1750800000</v>
      </c>
      <c r="B441" s="5"/>
      <c r="C441" s="6" t="s">
        <v>84</v>
      </c>
      <c r="D441" s="7">
        <v>310560</v>
      </c>
      <c r="E441" s="7"/>
      <c r="F441" s="6"/>
      <c r="G441" s="113"/>
      <c r="H441" s="114"/>
    </row>
    <row r="442" spans="1:11" ht="16.5" customHeight="1" x14ac:dyDescent="0.25">
      <c r="A442" s="10">
        <v>1750900000</v>
      </c>
      <c r="B442" s="5"/>
      <c r="C442" s="6" t="s">
        <v>85</v>
      </c>
      <c r="D442" s="7">
        <v>344958</v>
      </c>
      <c r="E442" s="7"/>
      <c r="F442" s="6"/>
      <c r="G442" s="113"/>
      <c r="H442" s="114"/>
    </row>
    <row r="443" spans="1:11" ht="16.5" customHeight="1" x14ac:dyDescent="0.25">
      <c r="A443" s="10">
        <v>1751000000</v>
      </c>
      <c r="B443" s="5"/>
      <c r="C443" s="6" t="s">
        <v>86</v>
      </c>
      <c r="D443" s="7">
        <v>958360</v>
      </c>
      <c r="E443" s="7"/>
      <c r="F443" s="6"/>
      <c r="G443" s="113"/>
      <c r="H443" s="114"/>
    </row>
    <row r="444" spans="1:11" ht="16.5" customHeight="1" x14ac:dyDescent="0.25">
      <c r="A444" s="10">
        <v>1751100000</v>
      </c>
      <c r="B444" s="5"/>
      <c r="C444" s="6" t="s">
        <v>87</v>
      </c>
      <c r="D444" s="7">
        <v>414080</v>
      </c>
      <c r="E444" s="7"/>
      <c r="F444" s="6"/>
      <c r="G444" s="113"/>
      <c r="H444" s="114"/>
    </row>
    <row r="445" spans="1:11" ht="16.5" customHeight="1" x14ac:dyDescent="0.25">
      <c r="A445" s="10">
        <v>1751200000</v>
      </c>
      <c r="B445" s="5"/>
      <c r="C445" s="6" t="s">
        <v>88</v>
      </c>
      <c r="D445" s="7">
        <v>308532</v>
      </c>
      <c r="E445" s="7">
        <v>2028</v>
      </c>
      <c r="F445" s="6"/>
      <c r="G445" s="113"/>
      <c r="H445" s="114"/>
    </row>
    <row r="446" spans="1:11" ht="16.5" customHeight="1" x14ac:dyDescent="0.25">
      <c r="A446" s="10">
        <v>1751400000</v>
      </c>
      <c r="B446" s="5"/>
      <c r="C446" s="6" t="s">
        <v>89</v>
      </c>
      <c r="D446" s="7">
        <v>310560</v>
      </c>
      <c r="E446" s="7"/>
      <c r="F446" s="6"/>
      <c r="G446" s="113"/>
      <c r="H446" s="114"/>
    </row>
    <row r="447" spans="1:11" ht="16.5" customHeight="1" x14ac:dyDescent="0.25">
      <c r="A447" s="10">
        <v>1751500000</v>
      </c>
      <c r="B447" s="5"/>
      <c r="C447" s="6" t="s">
        <v>90</v>
      </c>
      <c r="D447" s="7">
        <v>1862903</v>
      </c>
      <c r="E447" s="7">
        <v>1554197</v>
      </c>
      <c r="F447" s="6"/>
      <c r="G447" s="113"/>
      <c r="H447" s="114"/>
    </row>
    <row r="448" spans="1:11" ht="16.5" customHeight="1" x14ac:dyDescent="0.25">
      <c r="A448" s="10">
        <v>1751600000</v>
      </c>
      <c r="B448" s="5"/>
      <c r="C448" s="6" t="s">
        <v>78</v>
      </c>
      <c r="D448" s="7">
        <v>209625</v>
      </c>
      <c r="E448" s="7"/>
      <c r="F448" s="6"/>
      <c r="G448" s="113"/>
      <c r="H448" s="114"/>
    </row>
    <row r="449" spans="1:8" ht="16.5" customHeight="1" x14ac:dyDescent="0.25">
      <c r="A449" s="10">
        <v>1751700000</v>
      </c>
      <c r="B449" s="5"/>
      <c r="C449" s="6" t="s">
        <v>19</v>
      </c>
      <c r="D449" s="7">
        <v>276050</v>
      </c>
      <c r="E449" s="7"/>
      <c r="F449" s="6"/>
      <c r="G449" s="113"/>
      <c r="H449" s="114"/>
    </row>
    <row r="450" spans="1:8" ht="16.5" customHeight="1" x14ac:dyDescent="0.25">
      <c r="A450" s="10">
        <v>1751800000</v>
      </c>
      <c r="B450" s="5"/>
      <c r="C450" s="6" t="s">
        <v>20</v>
      </c>
      <c r="D450" s="7">
        <v>379260</v>
      </c>
      <c r="E450" s="7"/>
      <c r="F450" s="6"/>
      <c r="G450" s="113"/>
      <c r="H450" s="114"/>
    </row>
    <row r="451" spans="1:8" ht="16.5" customHeight="1" x14ac:dyDescent="0.25">
      <c r="A451" s="10">
        <v>1751900000</v>
      </c>
      <c r="B451" s="5"/>
      <c r="C451" s="6" t="s">
        <v>91</v>
      </c>
      <c r="D451" s="7">
        <v>345060</v>
      </c>
      <c r="E451" s="7"/>
      <c r="F451" s="6"/>
      <c r="G451" s="113"/>
      <c r="H451" s="114"/>
    </row>
    <row r="452" spans="1:8" ht="16.5" customHeight="1" x14ac:dyDescent="0.25">
      <c r="A452" s="10">
        <v>1752000000</v>
      </c>
      <c r="B452" s="5"/>
      <c r="C452" s="6" t="s">
        <v>92</v>
      </c>
      <c r="D452" s="7">
        <v>483090</v>
      </c>
      <c r="E452" s="7"/>
      <c r="F452" s="6"/>
      <c r="G452" s="113"/>
      <c r="H452" s="114"/>
    </row>
    <row r="453" spans="1:8" ht="16.5" customHeight="1" x14ac:dyDescent="0.25">
      <c r="A453" s="10">
        <v>1752100000</v>
      </c>
      <c r="B453" s="5"/>
      <c r="C453" s="6" t="s">
        <v>93</v>
      </c>
      <c r="D453" s="7">
        <v>138030</v>
      </c>
      <c r="E453" s="7"/>
      <c r="F453" s="6"/>
      <c r="G453" s="113"/>
      <c r="H453" s="114"/>
    </row>
    <row r="454" spans="1:8" ht="16.5" customHeight="1" x14ac:dyDescent="0.25">
      <c r="A454" s="10">
        <v>1752200000</v>
      </c>
      <c r="B454" s="5"/>
      <c r="C454" s="6" t="s">
        <v>61</v>
      </c>
      <c r="D454" s="7">
        <v>490760</v>
      </c>
      <c r="E454" s="7"/>
      <c r="F454" s="6"/>
      <c r="G454" s="113"/>
      <c r="H454" s="114"/>
    </row>
    <row r="455" spans="1:8" ht="16.5" customHeight="1" x14ac:dyDescent="0.25">
      <c r="A455" s="10">
        <v>1752300000</v>
      </c>
      <c r="B455" s="5"/>
      <c r="C455" s="6" t="s">
        <v>62</v>
      </c>
      <c r="D455" s="7">
        <v>1903160</v>
      </c>
      <c r="E455" s="7">
        <v>591660</v>
      </c>
      <c r="F455" s="6"/>
      <c r="G455" s="113"/>
      <c r="H455" s="114"/>
    </row>
    <row r="456" spans="1:8" ht="16.5" customHeight="1" x14ac:dyDescent="0.25">
      <c r="A456" s="10">
        <v>1752400000</v>
      </c>
      <c r="B456" s="5"/>
      <c r="C456" s="6" t="s">
        <v>63</v>
      </c>
      <c r="D456" s="7">
        <v>586610</v>
      </c>
      <c r="E456" s="195"/>
      <c r="F456" s="22"/>
      <c r="G456" s="115"/>
      <c r="H456" s="116"/>
    </row>
    <row r="457" spans="1:8" ht="16.5" customHeight="1" x14ac:dyDescent="0.25">
      <c r="A457" s="10">
        <v>1752500000</v>
      </c>
      <c r="B457" s="5"/>
      <c r="C457" s="6" t="s">
        <v>79</v>
      </c>
      <c r="D457" s="7">
        <v>308827</v>
      </c>
      <c r="E457" s="17">
        <v>2060</v>
      </c>
      <c r="F457" s="115"/>
      <c r="G457" s="115"/>
      <c r="H457" s="116"/>
    </row>
    <row r="458" spans="1:8" ht="16.5" customHeight="1" x14ac:dyDescent="0.25">
      <c r="A458" s="10">
        <v>1752600000</v>
      </c>
      <c r="B458" s="5"/>
      <c r="C458" s="6" t="s">
        <v>80</v>
      </c>
      <c r="D458" s="7">
        <v>593559</v>
      </c>
      <c r="E458" s="17">
        <v>3197</v>
      </c>
      <c r="F458" s="115"/>
      <c r="G458" s="115"/>
      <c r="H458" s="116"/>
    </row>
    <row r="459" spans="1:8" ht="16.5" customHeight="1" x14ac:dyDescent="0.25">
      <c r="A459" s="10">
        <v>1752700000</v>
      </c>
      <c r="B459" s="5"/>
      <c r="C459" s="6" t="s">
        <v>22</v>
      </c>
      <c r="D459" s="7">
        <v>483090</v>
      </c>
      <c r="E459" s="17"/>
      <c r="F459" s="115"/>
      <c r="G459" s="115"/>
      <c r="H459" s="116"/>
    </row>
    <row r="460" spans="1:8" ht="16.5" customHeight="1" x14ac:dyDescent="0.25">
      <c r="A460" s="10">
        <v>1752800000</v>
      </c>
      <c r="B460" s="5"/>
      <c r="C460" s="6" t="s">
        <v>94</v>
      </c>
      <c r="D460" s="7">
        <v>172530</v>
      </c>
      <c r="E460" s="17"/>
      <c r="F460" s="115"/>
      <c r="G460" s="115"/>
      <c r="H460" s="116"/>
    </row>
    <row r="461" spans="1:8" ht="16.5" customHeight="1" x14ac:dyDescent="0.25">
      <c r="A461" s="10">
        <v>1752900000</v>
      </c>
      <c r="B461" s="5"/>
      <c r="C461" s="6" t="s">
        <v>95</v>
      </c>
      <c r="D461" s="7">
        <v>241540</v>
      </c>
      <c r="E461" s="17"/>
      <c r="F461" s="115"/>
      <c r="G461" s="115"/>
      <c r="H461" s="116"/>
    </row>
    <row r="462" spans="1:8" ht="16.5" customHeight="1" x14ac:dyDescent="0.25">
      <c r="A462" s="10">
        <v>1753000000</v>
      </c>
      <c r="B462" s="5"/>
      <c r="C462" s="6" t="s">
        <v>96</v>
      </c>
      <c r="D462" s="7">
        <v>345060</v>
      </c>
      <c r="E462" s="17"/>
      <c r="F462" s="115"/>
      <c r="G462" s="115"/>
      <c r="H462" s="116"/>
    </row>
    <row r="463" spans="1:8" ht="16.5" customHeight="1" x14ac:dyDescent="0.25">
      <c r="A463" s="10">
        <v>1753100000</v>
      </c>
      <c r="B463" s="5"/>
      <c r="C463" s="6" t="s">
        <v>64</v>
      </c>
      <c r="D463" s="7">
        <v>2859920</v>
      </c>
      <c r="E463" s="17"/>
      <c r="F463" s="115"/>
      <c r="G463" s="115"/>
      <c r="H463" s="116"/>
    </row>
    <row r="464" spans="1:8" ht="16.5" customHeight="1" x14ac:dyDescent="0.25">
      <c r="A464" s="10">
        <v>1753200000</v>
      </c>
      <c r="B464" s="5"/>
      <c r="C464" s="6" t="s">
        <v>23</v>
      </c>
      <c r="D464" s="7">
        <v>2278778</v>
      </c>
      <c r="E464" s="17">
        <v>4338772</v>
      </c>
      <c r="F464" s="115"/>
      <c r="G464" s="115"/>
      <c r="H464" s="116"/>
    </row>
    <row r="465" spans="1:8" ht="16.5" customHeight="1" x14ac:dyDescent="0.25">
      <c r="A465" s="10">
        <v>1753400000</v>
      </c>
      <c r="B465" s="5"/>
      <c r="C465" s="6" t="s">
        <v>81</v>
      </c>
      <c r="D465" s="7">
        <v>3215461</v>
      </c>
      <c r="E465" s="17">
        <v>714070</v>
      </c>
      <c r="F465" s="115"/>
      <c r="G465" s="115"/>
      <c r="H465" s="116"/>
    </row>
    <row r="466" spans="1:8" ht="16.5" customHeight="1" x14ac:dyDescent="0.25">
      <c r="A466" s="10">
        <v>1753500000</v>
      </c>
      <c r="B466" s="5"/>
      <c r="C466" s="6" t="s">
        <v>82</v>
      </c>
      <c r="D466" s="7">
        <v>605567</v>
      </c>
      <c r="E466" s="17">
        <v>490781</v>
      </c>
      <c r="F466" s="115"/>
      <c r="G466" s="115"/>
      <c r="H466" s="116"/>
    </row>
    <row r="467" spans="1:8" ht="16.5" customHeight="1" x14ac:dyDescent="0.25">
      <c r="A467" s="10">
        <v>1753600000</v>
      </c>
      <c r="B467" s="5"/>
      <c r="C467" s="6" t="s">
        <v>97</v>
      </c>
      <c r="D467" s="7">
        <v>482040</v>
      </c>
      <c r="E467" s="16">
        <v>1050</v>
      </c>
      <c r="F467" s="113"/>
      <c r="G467" s="113"/>
      <c r="H467" s="114"/>
    </row>
    <row r="468" spans="1:8" ht="16.5" customHeight="1" x14ac:dyDescent="0.25">
      <c r="A468" s="10">
        <v>1753700000</v>
      </c>
      <c r="B468" s="5"/>
      <c r="C468" s="6" t="s">
        <v>98</v>
      </c>
      <c r="D468" s="7">
        <v>1575560</v>
      </c>
      <c r="E468" s="17"/>
      <c r="F468" s="115"/>
      <c r="G468" s="115"/>
      <c r="H468" s="116"/>
    </row>
    <row r="469" spans="1:8" ht="16.5" customHeight="1" x14ac:dyDescent="0.25">
      <c r="A469" s="10">
        <v>1753800000</v>
      </c>
      <c r="B469" s="5"/>
      <c r="C469" s="6" t="s">
        <v>99</v>
      </c>
      <c r="D469" s="7">
        <v>61342</v>
      </c>
      <c r="E469" s="17">
        <v>1218314</v>
      </c>
      <c r="F469" s="115"/>
      <c r="G469" s="115"/>
      <c r="H469" s="116"/>
    </row>
    <row r="470" spans="1:8" ht="16.5" customHeight="1" x14ac:dyDescent="0.25">
      <c r="A470" s="10">
        <v>1753900000</v>
      </c>
      <c r="B470" s="5"/>
      <c r="C470" s="6" t="s">
        <v>100</v>
      </c>
      <c r="D470" s="7">
        <v>3447880</v>
      </c>
      <c r="E470" s="17"/>
      <c r="F470" s="115"/>
      <c r="G470" s="115"/>
      <c r="H470" s="116"/>
    </row>
    <row r="471" spans="1:8" ht="16.5" customHeight="1" x14ac:dyDescent="0.25">
      <c r="A471" s="10">
        <v>1754000000</v>
      </c>
      <c r="B471" s="5"/>
      <c r="C471" s="6" t="s">
        <v>101</v>
      </c>
      <c r="D471" s="7">
        <v>550997</v>
      </c>
      <c r="E471" s="17">
        <v>1103</v>
      </c>
      <c r="F471" s="115"/>
      <c r="G471" s="115"/>
      <c r="H471" s="116"/>
    </row>
    <row r="472" spans="1:8" ht="16.5" customHeight="1" x14ac:dyDescent="0.25">
      <c r="A472" s="10">
        <v>1754100000</v>
      </c>
      <c r="B472" s="5"/>
      <c r="C472" s="6" t="s">
        <v>102</v>
      </c>
      <c r="D472" s="7">
        <v>414080</v>
      </c>
      <c r="E472" s="17"/>
      <c r="F472" s="115"/>
      <c r="G472" s="115"/>
      <c r="H472" s="116"/>
    </row>
    <row r="473" spans="1:8" ht="16.5" customHeight="1" x14ac:dyDescent="0.25">
      <c r="A473" s="10">
        <v>1754300000</v>
      </c>
      <c r="B473" s="5"/>
      <c r="C473" s="6" t="s">
        <v>103</v>
      </c>
      <c r="D473" s="7">
        <v>1194350</v>
      </c>
      <c r="E473" s="17"/>
      <c r="F473" s="115"/>
      <c r="G473" s="115"/>
      <c r="H473" s="116"/>
    </row>
    <row r="474" spans="1:8" ht="16.5" customHeight="1" x14ac:dyDescent="0.25">
      <c r="A474" s="10">
        <v>1754400000</v>
      </c>
      <c r="B474" s="5"/>
      <c r="C474" s="6" t="s">
        <v>104</v>
      </c>
      <c r="D474" s="7">
        <v>2311266</v>
      </c>
      <c r="E474" s="17">
        <v>4504</v>
      </c>
      <c r="F474" s="115"/>
      <c r="G474" s="115"/>
      <c r="H474" s="116"/>
    </row>
    <row r="475" spans="1:8" ht="16.5" customHeight="1" x14ac:dyDescent="0.25">
      <c r="A475" s="10">
        <v>1754500000</v>
      </c>
      <c r="B475" s="5"/>
      <c r="C475" s="6" t="s">
        <v>105</v>
      </c>
      <c r="D475" s="7">
        <v>275400</v>
      </c>
      <c r="E475" s="17">
        <v>650</v>
      </c>
      <c r="F475" s="115"/>
      <c r="G475" s="115"/>
      <c r="H475" s="116"/>
    </row>
    <row r="476" spans="1:8" ht="16.5" customHeight="1" x14ac:dyDescent="0.25">
      <c r="A476" s="10">
        <v>1754600000</v>
      </c>
      <c r="B476" s="5"/>
      <c r="C476" s="6" t="s">
        <v>24</v>
      </c>
      <c r="D476" s="7">
        <v>1395805</v>
      </c>
      <c r="E476" s="17">
        <v>1909295</v>
      </c>
      <c r="F476" s="115"/>
      <c r="G476" s="115"/>
      <c r="H476" s="116"/>
    </row>
    <row r="477" spans="1:8" ht="16.5" customHeight="1" x14ac:dyDescent="0.25">
      <c r="A477" s="10">
        <v>1754700000</v>
      </c>
      <c r="B477" s="5"/>
      <c r="C477" s="6" t="s">
        <v>25</v>
      </c>
      <c r="D477" s="7">
        <v>3837408</v>
      </c>
      <c r="E477" s="17">
        <v>1580208</v>
      </c>
      <c r="F477" s="115"/>
      <c r="G477" s="115"/>
      <c r="H477" s="116"/>
    </row>
    <row r="478" spans="1:8" ht="16.5" customHeight="1" x14ac:dyDescent="0.25">
      <c r="A478" s="10">
        <v>1754800000</v>
      </c>
      <c r="B478" s="5"/>
      <c r="C478" s="6" t="s">
        <v>26</v>
      </c>
      <c r="D478" s="7">
        <v>483090</v>
      </c>
      <c r="E478" s="17"/>
      <c r="F478" s="115"/>
      <c r="G478" s="115"/>
      <c r="H478" s="116"/>
    </row>
    <row r="479" spans="1:8" ht="16.5" customHeight="1" x14ac:dyDescent="0.25">
      <c r="A479" s="10">
        <v>1754900000</v>
      </c>
      <c r="B479" s="5"/>
      <c r="C479" s="6" t="s">
        <v>27</v>
      </c>
      <c r="D479" s="7">
        <v>310493</v>
      </c>
      <c r="E479" s="17"/>
      <c r="F479" s="115"/>
      <c r="G479" s="115"/>
      <c r="H479" s="116"/>
    </row>
    <row r="480" spans="1:8" ht="16.5" customHeight="1" x14ac:dyDescent="0.25">
      <c r="A480" s="10">
        <v>1755000000</v>
      </c>
      <c r="B480" s="5"/>
      <c r="C480" s="6" t="s">
        <v>28</v>
      </c>
      <c r="D480" s="7">
        <v>378630</v>
      </c>
      <c r="E480" s="17">
        <v>940</v>
      </c>
      <c r="F480" s="115"/>
      <c r="G480" s="115"/>
      <c r="H480" s="116"/>
    </row>
    <row r="481" spans="1:8" ht="16.5" customHeight="1" x14ac:dyDescent="0.25">
      <c r="A481" s="10">
        <v>1755100000</v>
      </c>
      <c r="B481" s="5"/>
      <c r="C481" s="6" t="s">
        <v>29</v>
      </c>
      <c r="D481" s="7">
        <v>207000</v>
      </c>
      <c r="E481" s="17"/>
      <c r="F481" s="115"/>
      <c r="G481" s="115"/>
      <c r="H481" s="116"/>
    </row>
    <row r="482" spans="1:8" ht="16.5" customHeight="1" x14ac:dyDescent="0.25">
      <c r="A482" s="10">
        <v>1755200000</v>
      </c>
      <c r="B482" s="5"/>
      <c r="C482" s="6" t="s">
        <v>30</v>
      </c>
      <c r="D482" s="7">
        <v>4317558</v>
      </c>
      <c r="E482" s="17">
        <v>1732570</v>
      </c>
      <c r="F482" s="115"/>
      <c r="G482" s="115"/>
      <c r="H482" s="116"/>
    </row>
    <row r="483" spans="1:8" ht="16.5" customHeight="1" x14ac:dyDescent="0.25">
      <c r="A483" s="10">
        <v>1755300000</v>
      </c>
      <c r="B483" s="5"/>
      <c r="C483" s="6" t="s">
        <v>31</v>
      </c>
      <c r="D483" s="7">
        <v>398364</v>
      </c>
      <c r="E483" s="17"/>
      <c r="F483" s="115"/>
      <c r="G483" s="115"/>
      <c r="H483" s="116"/>
    </row>
    <row r="484" spans="1:8" ht="16.5" customHeight="1" x14ac:dyDescent="0.25">
      <c r="A484" s="10">
        <v>1755400000</v>
      </c>
      <c r="B484" s="5"/>
      <c r="C484" s="6" t="s">
        <v>32</v>
      </c>
      <c r="D484" s="7">
        <v>1931882</v>
      </c>
      <c r="E484" s="17">
        <v>1156658</v>
      </c>
      <c r="F484" s="115"/>
      <c r="G484" s="115"/>
      <c r="H484" s="116"/>
    </row>
    <row r="485" spans="1:8" ht="16.5" customHeight="1" x14ac:dyDescent="0.25">
      <c r="A485" s="10">
        <v>1755500000</v>
      </c>
      <c r="B485" s="5"/>
      <c r="C485" s="6" t="s">
        <v>33</v>
      </c>
      <c r="D485" s="7">
        <v>2457777</v>
      </c>
      <c r="E485" s="17">
        <v>1094453</v>
      </c>
      <c r="F485" s="115"/>
      <c r="G485" s="115"/>
      <c r="H485" s="116"/>
    </row>
    <row r="486" spans="1:8" ht="16.5" customHeight="1" x14ac:dyDescent="0.25">
      <c r="A486" s="10">
        <v>1755600000</v>
      </c>
      <c r="B486" s="5"/>
      <c r="C486" s="6" t="s">
        <v>34</v>
      </c>
      <c r="D486" s="7">
        <v>2594387</v>
      </c>
      <c r="E486" s="17">
        <v>2874563</v>
      </c>
      <c r="F486" s="115"/>
      <c r="G486" s="115"/>
      <c r="H486" s="116"/>
    </row>
    <row r="487" spans="1:8" ht="16.5" customHeight="1" x14ac:dyDescent="0.25">
      <c r="A487" s="10">
        <v>1755700000</v>
      </c>
      <c r="B487" s="5"/>
      <c r="C487" s="6" t="s">
        <v>35</v>
      </c>
      <c r="D487" s="7">
        <v>2045135</v>
      </c>
      <c r="E487" s="17">
        <v>2024635</v>
      </c>
      <c r="F487" s="115"/>
      <c r="G487" s="115"/>
      <c r="H487" s="116"/>
    </row>
    <row r="488" spans="1:8" ht="16.5" customHeight="1" x14ac:dyDescent="0.25">
      <c r="A488" s="10">
        <v>1755800000</v>
      </c>
      <c r="B488" s="5"/>
      <c r="C488" s="6" t="s">
        <v>36</v>
      </c>
      <c r="D488" s="7">
        <v>575890</v>
      </c>
      <c r="E488" s="17">
        <v>10720</v>
      </c>
      <c r="F488" s="115"/>
      <c r="G488" s="115"/>
      <c r="H488" s="116"/>
    </row>
    <row r="489" spans="1:8" ht="16.5" customHeight="1" x14ac:dyDescent="0.25">
      <c r="A489" s="10">
        <v>1755900000</v>
      </c>
      <c r="B489" s="5"/>
      <c r="C489" s="6" t="s">
        <v>37</v>
      </c>
      <c r="D489" s="7">
        <v>2026610</v>
      </c>
      <c r="E489" s="17">
        <v>1914860</v>
      </c>
      <c r="F489" s="115"/>
      <c r="G489" s="115"/>
      <c r="H489" s="116"/>
    </row>
    <row r="490" spans="1:8" ht="16.5" customHeight="1" x14ac:dyDescent="0.25">
      <c r="A490" s="10">
        <v>1756000000</v>
      </c>
      <c r="B490" s="5"/>
      <c r="C490" s="6" t="s">
        <v>38</v>
      </c>
      <c r="D490" s="7">
        <v>2811977</v>
      </c>
      <c r="E490" s="17">
        <v>319243</v>
      </c>
      <c r="F490" s="115"/>
      <c r="G490" s="115"/>
      <c r="H490" s="116"/>
    </row>
    <row r="491" spans="1:8" ht="16.5" customHeight="1" x14ac:dyDescent="0.25">
      <c r="A491" s="10">
        <v>1756100000</v>
      </c>
      <c r="B491" s="5"/>
      <c r="C491" s="6" t="s">
        <v>39</v>
      </c>
      <c r="D491" s="7">
        <v>1448796</v>
      </c>
      <c r="E491" s="17">
        <v>684364</v>
      </c>
      <c r="F491" s="115"/>
      <c r="G491" s="115"/>
      <c r="H491" s="116"/>
    </row>
    <row r="492" spans="1:8" ht="16.5" customHeight="1" x14ac:dyDescent="0.25">
      <c r="A492" s="10">
        <v>1756200000</v>
      </c>
      <c r="B492" s="5"/>
      <c r="C492" s="6" t="s">
        <v>40</v>
      </c>
      <c r="D492" s="7">
        <v>3345872</v>
      </c>
      <c r="E492" s="17">
        <v>1061078</v>
      </c>
      <c r="F492" s="115"/>
      <c r="G492" s="115"/>
      <c r="H492" s="116"/>
    </row>
    <row r="493" spans="1:8" ht="16.5" customHeight="1" x14ac:dyDescent="0.25">
      <c r="A493" s="10">
        <v>1756300000</v>
      </c>
      <c r="B493" s="5"/>
      <c r="C493" s="6" t="s">
        <v>41</v>
      </c>
      <c r="D493" s="7">
        <v>552100</v>
      </c>
      <c r="E493" s="17"/>
      <c r="F493" s="115"/>
      <c r="G493" s="115"/>
      <c r="H493" s="116"/>
    </row>
    <row r="494" spans="1:8" ht="16.5" customHeight="1" x14ac:dyDescent="0.25">
      <c r="A494" s="10">
        <v>1756400000</v>
      </c>
      <c r="B494" s="5"/>
      <c r="C494" s="6" t="s">
        <v>42</v>
      </c>
      <c r="D494" s="7">
        <v>12559793</v>
      </c>
      <c r="E494" s="17">
        <v>8460566</v>
      </c>
      <c r="F494" s="115"/>
      <c r="G494" s="115"/>
      <c r="H494" s="116"/>
    </row>
    <row r="495" spans="1:8" ht="16.5" customHeight="1" x14ac:dyDescent="0.25">
      <c r="A495" s="10">
        <v>1756500000</v>
      </c>
      <c r="B495" s="5"/>
      <c r="C495" s="6" t="s">
        <v>43</v>
      </c>
      <c r="D495" s="7">
        <v>3405482</v>
      </c>
      <c r="E495" s="17">
        <v>2404258</v>
      </c>
      <c r="F495" s="115"/>
      <c r="G495" s="115"/>
      <c r="H495" s="116"/>
    </row>
    <row r="496" spans="1:8" ht="16.5" customHeight="1" x14ac:dyDescent="0.25">
      <c r="A496" s="10">
        <v>1756600000</v>
      </c>
      <c r="B496" s="5"/>
      <c r="C496" s="6" t="s">
        <v>44</v>
      </c>
      <c r="D496" s="7">
        <v>3838110</v>
      </c>
      <c r="E496" s="17">
        <v>5116081</v>
      </c>
      <c r="F496" s="115"/>
      <c r="G496" s="115"/>
      <c r="H496" s="116"/>
    </row>
    <row r="497" spans="1:11" ht="16.5" customHeight="1" thickBot="1" x14ac:dyDescent="0.3">
      <c r="A497" s="26">
        <v>1756700000</v>
      </c>
      <c r="B497" s="27"/>
      <c r="C497" s="28" t="s">
        <v>45</v>
      </c>
      <c r="D497" s="194">
        <v>308988</v>
      </c>
      <c r="E497" s="29">
        <v>1572</v>
      </c>
      <c r="F497" s="118"/>
      <c r="G497" s="118"/>
      <c r="H497" s="119"/>
    </row>
    <row r="498" spans="1:11" ht="21.75" customHeight="1" thickTop="1" thickBot="1" x14ac:dyDescent="0.25">
      <c r="A498" s="90" t="s">
        <v>54</v>
      </c>
      <c r="B498" s="120">
        <v>9770</v>
      </c>
      <c r="C498" s="121" t="s">
        <v>56</v>
      </c>
      <c r="D498" s="93">
        <f>D499</f>
        <v>0</v>
      </c>
      <c r="E498" s="93">
        <f>E499</f>
        <v>2500000</v>
      </c>
      <c r="F498" s="93">
        <f t="shared" ref="F498:H498" si="5">F499</f>
        <v>0</v>
      </c>
      <c r="G498" s="93">
        <f t="shared" si="5"/>
        <v>0</v>
      </c>
      <c r="H498" s="111">
        <f t="shared" si="5"/>
        <v>0</v>
      </c>
    </row>
    <row r="499" spans="1:11" ht="17.25" thickTop="1" thickBot="1" x14ac:dyDescent="0.3">
      <c r="A499" s="10">
        <v>1755500000</v>
      </c>
      <c r="B499" s="5"/>
      <c r="C499" s="6" t="s">
        <v>33</v>
      </c>
      <c r="D499" s="98"/>
      <c r="E499" s="7">
        <v>2500000</v>
      </c>
      <c r="F499" s="122"/>
      <c r="G499" s="122"/>
      <c r="H499" s="123"/>
    </row>
    <row r="500" spans="1:11" ht="33" thickTop="1" thickBot="1" x14ac:dyDescent="0.25">
      <c r="A500" s="86" t="s">
        <v>124</v>
      </c>
      <c r="B500" s="100" t="s">
        <v>120</v>
      </c>
      <c r="C500" s="88" t="s">
        <v>121</v>
      </c>
      <c r="D500" s="78">
        <f>D501</f>
        <v>95131808.000000015</v>
      </c>
      <c r="E500" s="78">
        <f>E501</f>
        <v>0</v>
      </c>
      <c r="F500" s="78">
        <f>F501</f>
        <v>0</v>
      </c>
      <c r="G500" s="89">
        <f>G501</f>
        <v>0</v>
      </c>
      <c r="H500" s="101">
        <f>H501</f>
        <v>0</v>
      </c>
    </row>
    <row r="501" spans="1:11" ht="16.5" thickTop="1" thickBot="1" x14ac:dyDescent="0.25">
      <c r="A501" s="124" t="s">
        <v>123</v>
      </c>
      <c r="B501" s="125"/>
      <c r="C501" s="126" t="s">
        <v>122</v>
      </c>
      <c r="D501" s="127">
        <f>23585653.96+71463597.28+22998+29022+30537-0.24</f>
        <v>95131808.000000015</v>
      </c>
      <c r="E501" s="127"/>
      <c r="F501" s="127"/>
      <c r="G501" s="128"/>
      <c r="H501" s="129"/>
    </row>
    <row r="502" spans="1:11" ht="33" thickTop="1" thickBot="1" x14ac:dyDescent="0.25">
      <c r="A502" s="86" t="s">
        <v>136</v>
      </c>
      <c r="B502" s="100" t="s">
        <v>120</v>
      </c>
      <c r="C502" s="88" t="s">
        <v>121</v>
      </c>
      <c r="D502" s="78">
        <f>D503</f>
        <v>0</v>
      </c>
      <c r="E502" s="78">
        <f>E503</f>
        <v>28744000</v>
      </c>
      <c r="F502" s="78">
        <f>F503</f>
        <v>0</v>
      </c>
      <c r="G502" s="89">
        <f>G503</f>
        <v>0</v>
      </c>
      <c r="H502" s="101">
        <f>H503</f>
        <v>0</v>
      </c>
      <c r="I502" s="223"/>
      <c r="K502" s="130"/>
    </row>
    <row r="503" spans="1:11" ht="17.25" thickTop="1" thickBot="1" x14ac:dyDescent="0.25">
      <c r="A503" s="124" t="s">
        <v>123</v>
      </c>
      <c r="B503" s="125"/>
      <c r="C503" s="126" t="s">
        <v>122</v>
      </c>
      <c r="D503" s="127"/>
      <c r="E503" s="231">
        <v>28744000</v>
      </c>
      <c r="F503" s="127"/>
      <c r="G503" s="128"/>
      <c r="H503" s="129"/>
    </row>
    <row r="504" spans="1:11" ht="20.25" customHeight="1" thickBot="1" x14ac:dyDescent="0.25">
      <c r="A504" s="181" t="s">
        <v>156</v>
      </c>
      <c r="B504" s="182" t="s">
        <v>156</v>
      </c>
      <c r="C504" s="183" t="s">
        <v>157</v>
      </c>
      <c r="D504" s="8">
        <f>D505+D506</f>
        <v>589408175</v>
      </c>
      <c r="E504" s="8">
        <f>E505+E506</f>
        <v>307936721</v>
      </c>
      <c r="F504" s="8">
        <f t="shared" ref="F504:H504" si="6">F505+F506</f>
        <v>130616080</v>
      </c>
      <c r="G504" s="8">
        <f t="shared" si="6"/>
        <v>147852700</v>
      </c>
      <c r="H504" s="184">
        <f t="shared" si="6"/>
        <v>160087230</v>
      </c>
      <c r="K504" s="14"/>
    </row>
    <row r="505" spans="1:11" ht="19.5" customHeight="1" thickBot="1" x14ac:dyDescent="0.25">
      <c r="A505" s="185" t="s">
        <v>156</v>
      </c>
      <c r="B505" s="186" t="s">
        <v>156</v>
      </c>
      <c r="C505" s="187" t="s">
        <v>158</v>
      </c>
      <c r="D505" s="9">
        <f>D12+D30+D43+D46+D51+D102+D105+D107+D136+D138+D203+D268+D333+D391+D396+D398+D400+D402+D404+D406+D408+D410+D412+D414+D416+D418+D420+D422+D424+D426+D428</f>
        <v>406381060</v>
      </c>
      <c r="E505" s="9">
        <f>E12+E30+E43+E46+E51+E102+E105+E107+E136+E138+E203+E268+E333+E391+E396+E398+E400+E402+E404+E406+E408+E410+E412+E414+E416+E418+E420+E422+E424+E426+E428+E84</f>
        <v>233349642</v>
      </c>
      <c r="F505" s="9">
        <f>F12+F30+F43+F46+F51+F102+F105+F107+F136+F138+F203+F268+F333+F391+F396+F398+F400+F402+F404+F406+F408+F410+F412+F414+F416+F418+F420+F422+F424+F426+F428+F84</f>
        <v>130616080</v>
      </c>
      <c r="G505" s="9">
        <f t="shared" ref="G505:H505" si="7">G12+G30+G43+G46+G51+G102+G105+G107+G136+G138+G203+G268+G333+G391+G396+G398+G400+G402+G404+G406+G408+G410+G412+G414+G416+G418+G420+G422+G424+G426+G428+G84</f>
        <v>147852700</v>
      </c>
      <c r="H505" s="188">
        <f t="shared" si="7"/>
        <v>160087230</v>
      </c>
    </row>
    <row r="506" spans="1:11" ht="22.5" customHeight="1" thickBot="1" x14ac:dyDescent="0.25">
      <c r="A506" s="185" t="s">
        <v>156</v>
      </c>
      <c r="B506" s="186" t="s">
        <v>156</v>
      </c>
      <c r="C506" s="187" t="s">
        <v>159</v>
      </c>
      <c r="D506" s="9">
        <f>D433+D498+D502+D500</f>
        <v>183027115</v>
      </c>
      <c r="E506" s="9">
        <f t="shared" ref="E506:H506" si="8">E433+E498+E502+E500</f>
        <v>74587079</v>
      </c>
      <c r="F506" s="9">
        <f t="shared" si="8"/>
        <v>0</v>
      </c>
      <c r="G506" s="9">
        <f t="shared" si="8"/>
        <v>0</v>
      </c>
      <c r="H506" s="188">
        <f t="shared" si="8"/>
        <v>0</v>
      </c>
    </row>
    <row r="507" spans="1:11" ht="25.5" customHeight="1" x14ac:dyDescent="0.2"/>
    <row r="508" spans="1:11" ht="24.75" customHeight="1" x14ac:dyDescent="0.25">
      <c r="A508" s="240" t="s">
        <v>179</v>
      </c>
      <c r="B508" s="240"/>
      <c r="C508" s="240"/>
      <c r="D508" s="240"/>
      <c r="E508" s="240"/>
      <c r="F508" s="240"/>
      <c r="G508" s="240" t="s">
        <v>177</v>
      </c>
    </row>
    <row r="511" spans="1:11" x14ac:dyDescent="0.2">
      <c r="D511" s="14"/>
    </row>
  </sheetData>
  <mergeCells count="4">
    <mergeCell ref="A11:H11"/>
    <mergeCell ref="A432:H432"/>
    <mergeCell ref="A5:H5"/>
    <mergeCell ref="B6:C7"/>
  </mergeCells>
  <pageMargins left="0.31496062992125984" right="0.23622047244094491" top="0.19685039370078741" bottom="0.19685039370078741"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Додаток_11</vt:lpstr>
      <vt:lpstr>Додаток_11!Заголовки_для_друку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ORudnitska</dc:creator>
  <cp:lastModifiedBy>NPiddubna</cp:lastModifiedBy>
  <cp:lastPrinted>2025-08-19T11:53:59Z</cp:lastPrinted>
  <dcterms:created xsi:type="dcterms:W3CDTF">2021-07-21T06:46:33Z</dcterms:created>
  <dcterms:modified xsi:type="dcterms:W3CDTF">2025-08-21T13:27:22Z</dcterms:modified>
</cp:coreProperties>
</file>