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фото_на_сайт\"/>
    </mc:Choice>
  </mc:AlternateContent>
  <xr:revisionPtr revIDLastSave="0" documentId="8_{69949E9C-9523-4EF0-9DAC-05518A855B5D}" xr6:coauthVersionLast="47" xr6:coauthVersionMax="47" xr10:uidLastSave="{00000000-0000-0000-0000-000000000000}"/>
  <bookViews>
    <workbookView xWindow="-110" yWindow="-110" windowWidth="19420" windowHeight="10300" tabRatio="769" activeTab="1" xr2:uid="{2E88191D-49CD-4AF8-813D-B4B3D14DE0B3}"/>
  </bookViews>
  <sheets>
    <sheet name="дод 1 заг показн" sheetId="115" r:id="rId1"/>
    <sheet name="дод 2" sheetId="126" r:id="rId2"/>
    <sheet name="дод 3 фін" sheetId="117" r:id="rId3"/>
    <sheet name="дод 6 гран ГРК" sheetId="125" r:id="rId4"/>
    <sheet name="дод 7 гран КПК" sheetId="122" r:id="rId5"/>
    <sheet name="дод 8 кредитув" sheetId="123" r:id="rId6"/>
  </sheets>
  <definedNames>
    <definedName name="_xlnm.Print_Titles" localSheetId="0">'дод 1 заг показн'!$9:$10</definedName>
    <definedName name="_xlnm.Print_Titles" localSheetId="1">'дод 2'!$8:$9</definedName>
    <definedName name="_xlnm.Print_Titles" localSheetId="2">'дод 3 фін'!$8:$9</definedName>
    <definedName name="_xlnm.Print_Titles" localSheetId="3">'дод 6 гран ГРК'!$9:$10</definedName>
    <definedName name="_xlnm.Print_Titles" localSheetId="4">'дод 7 гран КПК'!$8:$9</definedName>
    <definedName name="_xlnm.Print_Area" localSheetId="0">'дод 1 заг показн'!$A$1:$G$37</definedName>
    <definedName name="_xlnm.Print_Area" localSheetId="1">'дод 2'!$A$1:$G$65</definedName>
    <definedName name="_xlnm.Print_Area" localSheetId="2">'дод 3 фін'!$A$1:$G$52</definedName>
    <definedName name="_xlnm.Print_Area" localSheetId="4">'дод 7 гран КПК'!$A$1:$G$55</definedName>
    <definedName name="_xlnm.Print_Area" localSheetId="5">'дод 8 кредитув'!$A$1:$G$21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17" l="1"/>
  <c r="D86" i="125"/>
  <c r="G79" i="125"/>
  <c r="C79" i="125"/>
  <c r="F75" i="125"/>
  <c r="E75" i="125"/>
  <c r="C75" i="125"/>
  <c r="F71" i="125"/>
  <c r="C71" i="125"/>
  <c r="G67" i="125"/>
  <c r="E67" i="125"/>
  <c r="D67" i="125"/>
  <c r="C67" i="125"/>
  <c r="F63" i="125"/>
  <c r="D63" i="125"/>
  <c r="C63" i="125"/>
  <c r="F59" i="125"/>
  <c r="C59" i="125"/>
  <c r="G59" i="125"/>
  <c r="F55" i="125"/>
  <c r="D55" i="125"/>
  <c r="E55" i="125"/>
  <c r="F51" i="125"/>
  <c r="G51" i="125"/>
  <c r="E51" i="125"/>
  <c r="D51" i="125"/>
  <c r="C51" i="125"/>
  <c r="G47" i="125"/>
  <c r="D47" i="125"/>
  <c r="C47" i="125"/>
  <c r="G43" i="125"/>
  <c r="E43" i="125"/>
  <c r="F43" i="125"/>
  <c r="C43" i="125"/>
  <c r="C39" i="125"/>
  <c r="F39" i="125"/>
  <c r="E39" i="125"/>
  <c r="G35" i="125"/>
  <c r="E35" i="125"/>
  <c r="C35" i="125"/>
  <c r="D35" i="125"/>
  <c r="F31" i="125"/>
  <c r="C31" i="125"/>
  <c r="G31" i="125"/>
  <c r="D31" i="125"/>
  <c r="F27" i="125"/>
  <c r="C27" i="125"/>
  <c r="G27" i="125"/>
  <c r="D23" i="125"/>
  <c r="C23" i="125"/>
  <c r="F23" i="125"/>
  <c r="G19" i="125"/>
  <c r="F19" i="125"/>
  <c r="E19" i="125"/>
  <c r="C19" i="125"/>
  <c r="D19" i="125"/>
  <c r="F15" i="125"/>
  <c r="C15" i="125"/>
  <c r="G15" i="125"/>
  <c r="D15" i="125"/>
  <c r="E11" i="125"/>
  <c r="G11" i="125"/>
  <c r="F11" i="125"/>
  <c r="C11" i="125"/>
  <c r="D14" i="115"/>
  <c r="E14" i="115"/>
  <c r="F14" i="115"/>
  <c r="G14" i="115"/>
  <c r="G12" i="115"/>
  <c r="C14" i="115"/>
  <c r="D13" i="115"/>
  <c r="E13" i="115"/>
  <c r="E12" i="115"/>
  <c r="E21" i="115"/>
  <c r="F13" i="115"/>
  <c r="G13" i="115"/>
  <c r="C13" i="115"/>
  <c r="G36" i="115"/>
  <c r="F36" i="115"/>
  <c r="E36" i="115"/>
  <c r="D36" i="115"/>
  <c r="C36" i="115"/>
  <c r="G19" i="123"/>
  <c r="F19" i="123"/>
  <c r="E19" i="123"/>
  <c r="D19" i="123"/>
  <c r="D17" i="123"/>
  <c r="C19" i="123"/>
  <c r="G18" i="123"/>
  <c r="F18" i="123"/>
  <c r="E18" i="123"/>
  <c r="E17" i="123"/>
  <c r="D18" i="123"/>
  <c r="C18" i="123"/>
  <c r="G17" i="123"/>
  <c r="F17" i="123"/>
  <c r="C17" i="123"/>
  <c r="G14" i="123"/>
  <c r="F14" i="123"/>
  <c r="E14" i="123"/>
  <c r="D14" i="123"/>
  <c r="C14" i="123"/>
  <c r="G11" i="123"/>
  <c r="F11" i="123"/>
  <c r="E11" i="123"/>
  <c r="D11" i="123"/>
  <c r="C11" i="123"/>
  <c r="C41" i="117"/>
  <c r="C20" i="115"/>
  <c r="C23" i="115"/>
  <c r="D19" i="115"/>
  <c r="D18" i="115"/>
  <c r="D21" i="115"/>
  <c r="E19" i="115"/>
  <c r="E18" i="115"/>
  <c r="F19" i="115"/>
  <c r="F22" i="115"/>
  <c r="G19" i="115"/>
  <c r="C19" i="115"/>
  <c r="C18" i="115"/>
  <c r="G53" i="122"/>
  <c r="F53" i="122"/>
  <c r="F27" i="115"/>
  <c r="G26" i="122"/>
  <c r="D26" i="122"/>
  <c r="C26" i="122"/>
  <c r="D20" i="115"/>
  <c r="F20" i="115"/>
  <c r="F18" i="115"/>
  <c r="E20" i="115"/>
  <c r="C53" i="122"/>
  <c r="C27" i="115"/>
  <c r="C35" i="115"/>
  <c r="G42" i="122"/>
  <c r="E53" i="122"/>
  <c r="E27" i="115"/>
  <c r="G30" i="115"/>
  <c r="G29" i="115"/>
  <c r="G33" i="115"/>
  <c r="F30" i="115"/>
  <c r="F29" i="115"/>
  <c r="E30" i="115"/>
  <c r="E29" i="115"/>
  <c r="D53" i="122"/>
  <c r="D27" i="115"/>
  <c r="D26" i="117"/>
  <c r="E26" i="117"/>
  <c r="D13" i="117"/>
  <c r="D38" i="117"/>
  <c r="D36" i="117"/>
  <c r="D31" i="115"/>
  <c r="D35" i="115"/>
  <c r="D30" i="115"/>
  <c r="D29" i="115"/>
  <c r="C31" i="115"/>
  <c r="C30" i="115"/>
  <c r="D25" i="117"/>
  <c r="D23" i="117"/>
  <c r="D20" i="117"/>
  <c r="E20" i="117"/>
  <c r="F20" i="117"/>
  <c r="G20" i="117"/>
  <c r="D17" i="117"/>
  <c r="E17" i="117"/>
  <c r="F17" i="117"/>
  <c r="G17" i="117"/>
  <c r="D14" i="117"/>
  <c r="D12" i="117"/>
  <c r="D30" i="117"/>
  <c r="D37" i="117"/>
  <c r="D49" i="117"/>
  <c r="C25" i="117"/>
  <c r="C23" i="117"/>
  <c r="C20" i="117"/>
  <c r="C26" i="117"/>
  <c r="F52" i="122"/>
  <c r="F50" i="122"/>
  <c r="F26" i="115"/>
  <c r="F25" i="115"/>
  <c r="E52" i="122"/>
  <c r="E26" i="115"/>
  <c r="E34" i="115"/>
  <c r="C10" i="122"/>
  <c r="D10" i="122"/>
  <c r="E10" i="122"/>
  <c r="F10" i="122"/>
  <c r="G10" i="122"/>
  <c r="C14" i="122"/>
  <c r="D14" i="122"/>
  <c r="E14" i="122"/>
  <c r="F14" i="122"/>
  <c r="G14" i="122"/>
  <c r="C18" i="122"/>
  <c r="D18" i="122"/>
  <c r="E18" i="122"/>
  <c r="F18" i="122"/>
  <c r="G18" i="122"/>
  <c r="C22" i="122"/>
  <c r="D22" i="122"/>
  <c r="E22" i="122"/>
  <c r="F22" i="122"/>
  <c r="G22" i="122"/>
  <c r="E26" i="122"/>
  <c r="F26" i="122"/>
  <c r="C30" i="122"/>
  <c r="D30" i="122"/>
  <c r="E30" i="122"/>
  <c r="F30" i="122"/>
  <c r="G30" i="122"/>
  <c r="C34" i="122"/>
  <c r="D34" i="122"/>
  <c r="E34" i="122"/>
  <c r="F34" i="122"/>
  <c r="G34" i="122"/>
  <c r="C38" i="122"/>
  <c r="D38" i="122"/>
  <c r="E38" i="122"/>
  <c r="F38" i="122"/>
  <c r="G38" i="122"/>
  <c r="C42" i="122"/>
  <c r="D42" i="122"/>
  <c r="E46" i="122"/>
  <c r="F46" i="122"/>
  <c r="G46" i="122"/>
  <c r="D46" i="117"/>
  <c r="E25" i="117"/>
  <c r="E23" i="117"/>
  <c r="F25" i="117"/>
  <c r="F47" i="117"/>
  <c r="G46" i="117"/>
  <c r="D40" i="117"/>
  <c r="D44" i="117"/>
  <c r="E44" i="117"/>
  <c r="E42" i="117"/>
  <c r="E43" i="117"/>
  <c r="F44" i="117"/>
  <c r="F43" i="117"/>
  <c r="F42" i="117"/>
  <c r="G44" i="117"/>
  <c r="C44" i="117"/>
  <c r="D43" i="117"/>
  <c r="D42" i="117"/>
  <c r="G43" i="117"/>
  <c r="G42" i="117"/>
  <c r="C43" i="117"/>
  <c r="F46" i="117"/>
  <c r="F45" i="117"/>
  <c r="C17" i="117"/>
  <c r="C46" i="117"/>
  <c r="C45" i="117"/>
  <c r="C12" i="117"/>
  <c r="C37" i="117"/>
  <c r="C49" i="117"/>
  <c r="C40" i="117"/>
  <c r="C39" i="117"/>
  <c r="C14" i="117"/>
  <c r="E46" i="117"/>
  <c r="G25" i="117"/>
  <c r="G23" i="117"/>
  <c r="D41" i="117"/>
  <c r="D39" i="117"/>
  <c r="C47" i="117"/>
  <c r="E42" i="122"/>
  <c r="E13" i="117"/>
  <c r="E31" i="117"/>
  <c r="E41" i="117"/>
  <c r="F42" i="122"/>
  <c r="F13" i="117"/>
  <c r="F38" i="117"/>
  <c r="F50" i="117"/>
  <c r="F17" i="115"/>
  <c r="F15" i="115"/>
  <c r="F41" i="117"/>
  <c r="F39" i="117"/>
  <c r="G13" i="117"/>
  <c r="G31" i="117"/>
  <c r="G41" i="117"/>
  <c r="D52" i="122"/>
  <c r="D26" i="115"/>
  <c r="D25" i="115"/>
  <c r="D46" i="122"/>
  <c r="C46" i="122"/>
  <c r="E14" i="117"/>
  <c r="E39" i="117"/>
  <c r="E12" i="117"/>
  <c r="E11" i="117"/>
  <c r="F12" i="117"/>
  <c r="F30" i="117"/>
  <c r="F40" i="117"/>
  <c r="F14" i="117"/>
  <c r="G40" i="117"/>
  <c r="G39" i="117"/>
  <c r="G14" i="117"/>
  <c r="G12" i="117"/>
  <c r="G11" i="117"/>
  <c r="G37" i="117"/>
  <c r="G49" i="117"/>
  <c r="G47" i="117"/>
  <c r="G45" i="117"/>
  <c r="F23" i="117"/>
  <c r="C42" i="117"/>
  <c r="C33" i="117"/>
  <c r="F33" i="117"/>
  <c r="D33" i="117"/>
  <c r="E33" i="117"/>
  <c r="G26" i="117"/>
  <c r="F31" i="117"/>
  <c r="F26" i="117"/>
  <c r="G33" i="117"/>
  <c r="G30" i="117"/>
  <c r="G29" i="117"/>
  <c r="G31" i="115"/>
  <c r="F31" i="115"/>
  <c r="F35" i="115"/>
  <c r="C13" i="117"/>
  <c r="C52" i="122"/>
  <c r="C26" i="115"/>
  <c r="C34" i="115"/>
  <c r="G52" i="122"/>
  <c r="G26" i="115"/>
  <c r="G38" i="117"/>
  <c r="G50" i="117"/>
  <c r="G17" i="115"/>
  <c r="G20" i="115"/>
  <c r="G18" i="115"/>
  <c r="E31" i="115"/>
  <c r="F37" i="117"/>
  <c r="F36" i="117"/>
  <c r="C30" i="117"/>
  <c r="F11" i="117"/>
  <c r="E47" i="117"/>
  <c r="E45" i="117"/>
  <c r="D47" i="117"/>
  <c r="D45" i="117"/>
  <c r="G36" i="117"/>
  <c r="D11" i="117"/>
  <c r="C38" i="117"/>
  <c r="C50" i="117"/>
  <c r="C17" i="115"/>
  <c r="C31" i="117"/>
  <c r="C29" i="117"/>
  <c r="D31" i="117"/>
  <c r="E30" i="117"/>
  <c r="E38" i="117"/>
  <c r="E50" i="117"/>
  <c r="E17" i="115"/>
  <c r="E37" i="117"/>
  <c r="E36" i="117"/>
  <c r="E49" i="117"/>
  <c r="E16" i="115"/>
  <c r="G27" i="115"/>
  <c r="G35" i="115"/>
  <c r="G75" i="125"/>
  <c r="F85" i="125"/>
  <c r="F83" i="125"/>
  <c r="E71" i="125"/>
  <c r="D79" i="125"/>
  <c r="E15" i="125"/>
  <c r="G23" i="125"/>
  <c r="E31" i="125"/>
  <c r="D43" i="125"/>
  <c r="C55" i="125"/>
  <c r="G55" i="125"/>
  <c r="E63" i="125"/>
  <c r="D75" i="125"/>
  <c r="F86" i="125"/>
  <c r="F35" i="125"/>
  <c r="F67" i="125"/>
  <c r="D85" i="125"/>
  <c r="D83" i="125"/>
  <c r="C86" i="125"/>
  <c r="G86" i="125"/>
  <c r="E27" i="125"/>
  <c r="D27" i="125"/>
  <c r="D39" i="125"/>
  <c r="G39" i="125"/>
  <c r="F47" i="125"/>
  <c r="E47" i="125"/>
  <c r="E59" i="125"/>
  <c r="D59" i="125"/>
  <c r="D71" i="125"/>
  <c r="G71" i="125"/>
  <c r="F79" i="125"/>
  <c r="E79" i="125"/>
  <c r="E23" i="125"/>
  <c r="E86" i="125"/>
  <c r="F29" i="117"/>
  <c r="E29" i="117"/>
  <c r="E15" i="115"/>
  <c r="E22" i="115"/>
  <c r="G48" i="117"/>
  <c r="G16" i="115"/>
  <c r="G15" i="115"/>
  <c r="G22" i="115"/>
  <c r="F49" i="117"/>
  <c r="E48" i="117"/>
  <c r="C85" i="125"/>
  <c r="C83" i="125"/>
  <c r="D11" i="125"/>
  <c r="G85" i="125"/>
  <c r="E50" i="122"/>
  <c r="C50" i="122"/>
  <c r="G50" i="122"/>
  <c r="D12" i="115"/>
  <c r="F12" i="115"/>
  <c r="C12" i="115"/>
  <c r="E85" i="125"/>
  <c r="G63" i="125"/>
  <c r="F48" i="117"/>
  <c r="F16" i="115"/>
  <c r="C11" i="117"/>
  <c r="C16" i="115"/>
  <c r="C22" i="115"/>
  <c r="C48" i="117"/>
  <c r="C36" i="117"/>
  <c r="D50" i="117"/>
  <c r="D17" i="115"/>
  <c r="D23" i="115"/>
  <c r="D29" i="117"/>
  <c r="D16" i="115"/>
  <c r="D48" i="117"/>
  <c r="E83" i="125"/>
  <c r="G25" i="115"/>
  <c r="C25" i="115"/>
  <c r="F34" i="115"/>
  <c r="D50" i="122"/>
  <c r="G83" i="125"/>
  <c r="G23" i="115"/>
  <c r="C29" i="115"/>
  <c r="D15" i="115"/>
  <c r="C15" i="115"/>
  <c r="C33" i="115"/>
  <c r="F23" i="115"/>
  <c r="G34" i="115"/>
  <c r="D22" i="115"/>
  <c r="C21" i="115"/>
  <c r="F33" i="115"/>
  <c r="E35" i="115"/>
  <c r="E23" i="115"/>
  <c r="F21" i="115"/>
  <c r="D33" i="115"/>
  <c r="G21" i="115"/>
  <c r="D34" i="115"/>
  <c r="E25" i="115"/>
  <c r="E33" i="115"/>
</calcChain>
</file>

<file path=xl/sharedStrings.xml><?xml version="1.0" encoding="utf-8"?>
<sst xmlns="http://schemas.openxmlformats.org/spreadsheetml/2006/main" count="485" uniqueCount="149">
  <si>
    <t>Зміни обсягів бюджетних коштів</t>
  </si>
  <si>
    <t>Фінансування за рахунок зміни залишків коштів бюджетів</t>
  </si>
  <si>
    <t>На початок періоду</t>
  </si>
  <si>
    <t>Додаток 6</t>
  </si>
  <si>
    <t>Код відомчої класифікації</t>
  </si>
  <si>
    <t>02</t>
  </si>
  <si>
    <t>06</t>
  </si>
  <si>
    <t>07</t>
  </si>
  <si>
    <t>08</t>
  </si>
  <si>
    <t>09</t>
  </si>
  <si>
    <t>12</t>
  </si>
  <si>
    <t>27</t>
  </si>
  <si>
    <t>Кошти, що передаються із загального фонду бюджету до бюджету розвитку (спеціального фонду)</t>
  </si>
  <si>
    <t>у тому числі:</t>
  </si>
  <si>
    <t xml:space="preserve">  (код бюджету)</t>
  </si>
  <si>
    <t>На кінець періоду</t>
  </si>
  <si>
    <t>(гривень)</t>
  </si>
  <si>
    <t>Додаток 7</t>
  </si>
  <si>
    <t>Найменування головного розпорядника коштів місцевого бюджету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</si>
  <si>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</si>
  <si>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</si>
  <si>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</si>
  <si>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</si>
  <si>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</si>
  <si>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</si>
  <si>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</si>
  <si>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</si>
  <si>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</si>
  <si>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</si>
  <si>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</si>
  <si>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</si>
  <si>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</si>
  <si>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</si>
  <si>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</si>
  <si>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</si>
  <si>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</si>
  <si>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 (без кредитування)</t>
  </si>
  <si>
    <t>9000</t>
  </si>
  <si>
    <t>Міжбюджетні трансферти</t>
  </si>
  <si>
    <t>Додаток 8</t>
  </si>
  <si>
    <t>Кредитування (результат), у тому числі</t>
  </si>
  <si>
    <t xml:space="preserve">Код </t>
  </si>
  <si>
    <t>Х</t>
  </si>
  <si>
    <t>загальний фонд</t>
  </si>
  <si>
    <t>спеціальний фонд</t>
  </si>
  <si>
    <t>№ з/п</t>
  </si>
  <si>
    <t>Найменування показника</t>
  </si>
  <si>
    <t>1.</t>
  </si>
  <si>
    <t>Доходи (з міжбюджетними трансфертами), у тому числі:</t>
  </si>
  <si>
    <t xml:space="preserve">загальний фонд 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</si>
  <si>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</si>
  <si>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</si>
  <si>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</si>
  <si>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</si>
  <si>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</si>
  <si>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I. Загальні граничні показники надходжень</t>
  </si>
  <si>
    <t>ІI. Загальні граничні показники видатків та надання кредитів</t>
  </si>
  <si>
    <t>Видатки (з міжбюджетними трансфертами), у тому числі:</t>
  </si>
  <si>
    <t>Надання кредитів, у тому числі:</t>
  </si>
  <si>
    <t>УСЬОГО за розділом ІІ, у тому числі:</t>
  </si>
  <si>
    <t>Додаток 3</t>
  </si>
  <si>
    <t>І. Фінансування за типом кредитора</t>
  </si>
  <si>
    <t>ІІ. Фінансування за типом боргового зобов'язання</t>
  </si>
  <si>
    <t>Внутрішнє фінансування, у тому числі:</t>
  </si>
  <si>
    <t>Зовнішнє фінансування, у тому числі:</t>
  </si>
  <si>
    <t>Фінансування за борговими операціями, у тому числі:</t>
  </si>
  <si>
    <t>Фінансування за активними операціями, у тому числі:</t>
  </si>
  <si>
    <t>УСЬОГО</t>
  </si>
  <si>
    <t>10</t>
  </si>
  <si>
    <t>Додаток 1</t>
  </si>
  <si>
    <t>х</t>
  </si>
  <si>
    <t>Граничні показники видатків бюджету та надання кредитів з бюджету головним розпорядникам коштів обласного бюджету Рівненської області</t>
  </si>
  <si>
    <t xml:space="preserve">Граничні показники кредитування обласного бюджету Рівненської  області за Типовою програмною класифікацією видатків та кредитування місцевого бюджету </t>
  </si>
  <si>
    <t xml:space="preserve">Граничні показники видатків обласного бюджету Рівненської області за Типовою програмною класифікацією видатків та кредитування місцевого бюджету </t>
  </si>
  <si>
    <t xml:space="preserve">Лідія БІЛЯК </t>
  </si>
  <si>
    <t>Показники фінансування обласного бюджету Рівненської області</t>
  </si>
  <si>
    <t>Загальні показники обласного бюджету Рівненської області</t>
  </si>
  <si>
    <t xml:space="preserve">Рівненська обласна рада </t>
  </si>
  <si>
    <t>Рівненська обласна державна адміністрація</t>
  </si>
  <si>
    <t xml:space="preserve">Департамент цивільного захисту та охорони здоров’я населення Рівненської обласної державної адміністрації </t>
  </si>
  <si>
    <t>Служба у справах дітей Рівненської обласної державної адміністрації</t>
  </si>
  <si>
    <t>Управління культури і туризму Рівненської  обласної державної адміністрації</t>
  </si>
  <si>
    <t>Департамент житлово-комунального господарства, енергетики та енергоефективності Рівненської обласної державної адміністрації</t>
  </si>
  <si>
    <t>Департамент з питань будівництва та архітектури Рівненської обласної державної адміністрації</t>
  </si>
  <si>
    <t>Департамент агропромислового розвитку Рівненської обласної державної адміністрації</t>
  </si>
  <si>
    <t>Управління міжнародного співробітництва та європейської інтеграції Рівненської обласної державної адміністрації</t>
  </si>
  <si>
    <t>Департамент економічного розвитку і торгівлі Рівненської обласної державної адміністрації</t>
  </si>
  <si>
    <t>Департамент екології та природних ресурсів  Рівненської  обласної державної адміністрації</t>
  </si>
  <si>
    <t>Управління інфраструктури та промисловості Рівненської  обласної державної адміністрації</t>
  </si>
  <si>
    <t>Департамент фінансів Рівненської обласної державної адміністрації</t>
  </si>
  <si>
    <t>Додаток 2</t>
  </si>
  <si>
    <t>(код бюджету)</t>
  </si>
  <si>
    <t>Код</t>
  </si>
  <si>
    <t>І. Доходи (без урахування міжбюджетних трансфертів)</t>
  </si>
  <si>
    <t>Загальний фонд, у тому числі:</t>
  </si>
  <si>
    <t>Податок та збір на доходи фізичних осіб</t>
  </si>
  <si>
    <t>Податок на прибуток підприємств</t>
  </si>
  <si>
    <t>Рентна плата за спеціальне використання води</t>
  </si>
  <si>
    <t>Рентна плата за користування надрами загальнодержавного значення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</si>
  <si>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</si>
  <si>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Інші надходження</t>
  </si>
  <si>
    <t>Плата за надання адміністративних послуг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</si>
  <si>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</si>
  <si>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Надходження коштів від Державного фонду дорогоцінних металів і дорогоцінного каміння</t>
  </si>
  <si>
    <t>Спеціальний фонд, у тому числі:</t>
  </si>
  <si>
    <t>Екологічний податок</t>
  </si>
  <si>
    <t>Надходження коштів від відшкодування втрат сільськогосподарського і лісогосподарського виробництва</t>
  </si>
  <si>
    <t>Доходи від операцій з кредитування та надання гарантій</t>
  </si>
  <si>
    <t>Надходження від плати за послуги, що надаються бюджетними установами згідно із законодавством</t>
  </si>
  <si>
    <t>Інші джерела власних надходжень бюджетних установ</t>
  </si>
  <si>
    <t>Кошти від відчуження майна, що належить Автономній Республіці Крим та майна, що перебуває в комунальній власності</t>
  </si>
  <si>
    <t>ІІ. Трансферти з державного бюджету</t>
  </si>
  <si>
    <t>ІIІ. Трансферти з інших місцевих бюджетів</t>
  </si>
  <si>
    <t>УСЬОГО за розділом ІІІ, у тому числі:</t>
  </si>
  <si>
    <t>РАЗОМ за розділами І, ІІ та ІІІ, у тому числі:</t>
  </si>
  <si>
    <t>Показники доходів обласного бюджету Рівненської області</t>
  </si>
  <si>
    <t>01</t>
  </si>
  <si>
    <t>15</t>
  </si>
  <si>
    <t>23</t>
  </si>
  <si>
    <t>24</t>
  </si>
  <si>
    <t>25</t>
  </si>
  <si>
    <t>28</t>
  </si>
  <si>
    <t>35</t>
  </si>
  <si>
    <t>37</t>
  </si>
  <si>
    <t>2024 рік (звіт)</t>
  </si>
  <si>
    <t>2025 рік (затверджено)</t>
  </si>
  <si>
    <t>2026 рік (план)</t>
  </si>
  <si>
    <t>2027 рік (план)</t>
  </si>
  <si>
    <t>2028 рік (план)</t>
  </si>
  <si>
    <t>публічні інвестиції</t>
  </si>
  <si>
    <t>спеціальний фонд, у тому числі:</t>
  </si>
  <si>
    <t>Податкові надходження, у тому числі:</t>
  </si>
  <si>
    <t>Неподаткові надходження, у тому числі:</t>
  </si>
  <si>
    <t>Надходження від орендної плати за користування єдиним майновим комплексом та іншим державним майном</t>
  </si>
  <si>
    <t>Доходи від операцій з капіталом, у тому числі:</t>
  </si>
  <si>
    <t>Податок з власників транспортних засобів та інших самохідних машин і механізмів</t>
  </si>
  <si>
    <t>Дотації з державного бюджету</t>
  </si>
  <si>
    <t>Субвенції з державного бюджету</t>
  </si>
  <si>
    <t>Субвенції з місцевих бюджетів</t>
  </si>
  <si>
    <t>РАЗОМ за розділами ІІ та ІІІ, у тому числі:</t>
  </si>
  <si>
    <t>Департамент освіти і науки Рівненської обласної державної адміністрації</t>
  </si>
  <si>
    <t>Департамент соціальної політики Рівненської  обласної державної адміністрації</t>
  </si>
  <si>
    <t>11</t>
  </si>
  <si>
    <t>Управління у справах молоді та спорту Рівненської обласної державної адміністрації</t>
  </si>
  <si>
    <t xml:space="preserve">Департамент цифрової трансформації та суспільних комунікацій Рівненської обласної державної адміністрації </t>
  </si>
  <si>
    <t>51</t>
  </si>
  <si>
    <t>Управління з питань ветеранської політики Рівненської обласної державної адміністрації</t>
  </si>
  <si>
    <t>Директор департаменту фінансів облдержадміністрації</t>
  </si>
  <si>
    <t>до Прогнозу обласного бюджету Рівненської області на 2026 - 2028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</si>
</sst>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207" formatCode="#,##0.0"/>
    <numFmt numFmtId="209" formatCode="[$-419]General"/>
    <numFmt numFmtId="218" formatCode="#,##0.000"/>
  </numFmts>
  <fonts count="66">
    <font>
      <sz val="10"/>
      <name val="Arial Cyr"/>
      <charset val="204"/>
    </font>
    <font>
      <sz val="10"/>
      <name val="Arial Cyr"/>
      <charset val="204"/>
    </font>
    <font>
      <b/>
      <sz val="11"/>
      <name val="Abadi MT Condensed Light"/>
      <family val="2"/>
    </font>
    <font>
      <sz val="1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ourier New"/>
      <family val="3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9"/>
      <name val="Arial Unicode MS"/>
      <family val="2"/>
      <charset val="204"/>
    </font>
    <font>
      <b/>
      <sz val="10"/>
      <name val="Arial Cyr"/>
      <family val="2"/>
      <charset val="204"/>
    </font>
    <font>
      <i/>
      <sz val="8"/>
      <name val="Abadi MT Condensed Light"/>
      <charset val="204"/>
    </font>
    <font>
      <i/>
      <sz val="10"/>
      <name val="Arial Cyr"/>
      <charset val="204"/>
    </font>
    <font>
      <b/>
      <sz val="16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2"/>
      <name val="Arial Unicode MS"/>
      <family val="2"/>
      <charset val="204"/>
    </font>
    <font>
      <sz val="13"/>
      <name val="Arial Cyr"/>
      <charset val="204"/>
    </font>
    <font>
      <b/>
      <sz val="12"/>
      <name val="Arial Cyr"/>
      <charset val="204"/>
    </font>
    <font>
      <i/>
      <sz val="12"/>
      <name val="Arial Cyr"/>
      <charset val="204"/>
    </font>
    <font>
      <b/>
      <sz val="13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10"/>
      <name val="Arial Cyr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color rgb="FFFF0000"/>
      <name val="Arial Cyr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sz val="11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24" fillId="10" borderId="1" applyNumberFormat="0" applyAlignment="0" applyProtection="0"/>
    <xf numFmtId="0" fontId="4" fillId="5" borderId="1" applyNumberFormat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18" fillId="3" borderId="0" applyNumberFormat="0" applyBorder="0" applyAlignment="0" applyProtection="0"/>
    <xf numFmtId="0" fontId="25" fillId="4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6" applyNumberFormat="0" applyFill="0" applyAlignment="0" applyProtection="0"/>
    <xf numFmtId="0" fontId="10" fillId="0" borderId="7" applyNumberFormat="0" applyFill="0" applyAlignment="0" applyProtection="0"/>
    <xf numFmtId="0" fontId="28" fillId="13" borderId="8" applyNumberFormat="0" applyAlignment="0" applyProtection="0"/>
    <xf numFmtId="0" fontId="11" fillId="13" borderId="8" applyNumberFormat="0" applyAlignment="0" applyProtection="0"/>
    <xf numFmtId="0" fontId="11" fillId="13" borderId="8" applyNumberFormat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1" fillId="0" borderId="0"/>
    <xf numFmtId="209" fontId="39" fillId="0" borderId="0" applyBorder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20" fillId="0" borderId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5" fillId="34" borderId="0" applyNumberFormat="0" applyBorder="0" applyAlignment="0" applyProtection="0"/>
    <xf numFmtId="0" fontId="65" fillId="35" borderId="0" applyNumberFormat="0" applyBorder="0" applyAlignment="0" applyProtection="0"/>
  </cellStyleXfs>
  <cellXfs count="18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2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1" fillId="0" borderId="0" xfId="0" applyFont="1" applyAlignment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35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0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1" fillId="0" borderId="11" xfId="0" applyFont="1" applyBorder="1" applyAlignment="1">
      <alignment horizontal="center" vertical="center" wrapText="1"/>
    </xf>
    <xf numFmtId="0" fontId="42" fillId="14" borderId="11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vertical="center" wrapText="1"/>
    </xf>
    <xf numFmtId="0" fontId="42" fillId="15" borderId="11" xfId="0" applyFont="1" applyFill="1" applyBorder="1" applyAlignment="1">
      <alignment horizontal="center" vertical="center"/>
    </xf>
    <xf numFmtId="0" fontId="42" fillId="15" borderId="11" xfId="0" applyFont="1" applyFill="1" applyBorder="1" applyAlignment="1">
      <alignment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1" fillId="0" borderId="0" xfId="0" applyFont="1" applyFill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1" fillId="0" borderId="0" xfId="0" applyFont="1" applyBorder="1" applyAlignment="1">
      <alignment wrapText="1"/>
    </xf>
    <xf numFmtId="0" fontId="41" fillId="0" borderId="0" xfId="0" applyFont="1"/>
    <xf numFmtId="0" fontId="31" fillId="0" borderId="11" xfId="0" applyFont="1" applyFill="1" applyBorder="1" applyAlignment="1">
      <alignment vertical="center" wrapText="1"/>
    </xf>
    <xf numFmtId="0" fontId="38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49" fontId="1" fillId="0" borderId="0" xfId="0" applyNumberFormat="1" applyFont="1"/>
    <xf numFmtId="49" fontId="1" fillId="0" borderId="0" xfId="0" applyNumberFormat="1" applyFont="1" applyAlignment="1"/>
    <xf numFmtId="49" fontId="30" fillId="0" borderId="12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42" fillId="14" borderId="11" xfId="0" applyNumberFormat="1" applyFont="1" applyFill="1" applyBorder="1" applyAlignment="1">
      <alignment horizontal="center" vertical="center"/>
    </xf>
    <xf numFmtId="49" fontId="43" fillId="0" borderId="11" xfId="0" applyNumberFormat="1" applyFont="1" applyFill="1" applyBorder="1" applyAlignment="1">
      <alignment horizontal="center" vertical="center"/>
    </xf>
    <xf numFmtId="49" fontId="31" fillId="0" borderId="11" xfId="0" applyNumberFormat="1" applyFont="1" applyFill="1" applyBorder="1" applyAlignment="1">
      <alignment horizontal="center" vertical="center"/>
    </xf>
    <xf numFmtId="49" fontId="41" fillId="0" borderId="0" xfId="0" applyNumberFormat="1" applyFont="1" applyBorder="1" applyAlignment="1">
      <alignment wrapText="1"/>
    </xf>
    <xf numFmtId="49" fontId="44" fillId="15" borderId="11" xfId="0" applyNumberFormat="1" applyFont="1" applyFill="1" applyBorder="1" applyAlignment="1">
      <alignment horizontal="center" vertical="center"/>
    </xf>
    <xf numFmtId="0" fontId="44" fillId="15" borderId="11" xfId="0" applyFont="1" applyFill="1" applyBorder="1" applyAlignment="1">
      <alignment vertical="center" wrapText="1"/>
    </xf>
    <xf numFmtId="0" fontId="41" fillId="0" borderId="0" xfId="0" applyFont="1" applyAlignment="1">
      <alignment vertical="center"/>
    </xf>
    <xf numFmtId="49" fontId="41" fillId="0" borderId="12" xfId="0" applyNumberFormat="1" applyFont="1" applyBorder="1" applyAlignment="1">
      <alignment horizontal="center" vertical="center" wrapText="1"/>
    </xf>
    <xf numFmtId="3" fontId="42" fillId="14" borderId="11" xfId="0" applyNumberFormat="1" applyFont="1" applyFill="1" applyBorder="1" applyAlignment="1">
      <alignment horizontal="center" vertical="center"/>
    </xf>
    <xf numFmtId="3" fontId="43" fillId="0" borderId="11" xfId="0" applyNumberFormat="1" applyFont="1" applyFill="1" applyBorder="1" applyAlignment="1">
      <alignment horizontal="center" vertical="center"/>
    </xf>
    <xf numFmtId="3" fontId="31" fillId="0" borderId="11" xfId="0" applyNumberFormat="1" applyFont="1" applyFill="1" applyBorder="1" applyAlignment="1">
      <alignment horizontal="center" vertical="center"/>
    </xf>
    <xf numFmtId="3" fontId="44" fillId="15" borderId="11" xfId="0" applyNumberFormat="1" applyFont="1" applyFill="1" applyBorder="1" applyAlignment="1">
      <alignment horizontal="center" vertical="center"/>
    </xf>
    <xf numFmtId="3" fontId="42" fillId="15" borderId="1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 applyAlignment="1">
      <alignment vertical="center"/>
    </xf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ont="1" applyFill="1"/>
    <xf numFmtId="4" fontId="1" fillId="0" borderId="0" xfId="0" applyNumberFormat="1" applyFont="1" applyFill="1"/>
    <xf numFmtId="4" fontId="47" fillId="0" borderId="0" xfId="0" applyNumberFormat="1" applyFont="1" applyFill="1"/>
    <xf numFmtId="3" fontId="1" fillId="0" borderId="0" xfId="0" applyNumberFormat="1" applyFont="1" applyFill="1"/>
    <xf numFmtId="3" fontId="47" fillId="0" borderId="0" xfId="0" applyNumberFormat="1" applyFont="1" applyFill="1"/>
    <xf numFmtId="0" fontId="21" fillId="0" borderId="0" xfId="0" applyFont="1"/>
    <xf numFmtId="0" fontId="48" fillId="0" borderId="0" xfId="0" applyFont="1" applyAlignment="1" applyProtection="1">
      <alignment horizontal="left"/>
      <protection locked="0"/>
    </xf>
    <xf numFmtId="0" fontId="49" fillId="0" borderId="0" xfId="0" applyFont="1" applyAlignment="1" applyProtection="1">
      <alignment horizontal="left"/>
      <protection locked="0"/>
    </xf>
    <xf numFmtId="0" fontId="50" fillId="0" borderId="0" xfId="0" applyFont="1" applyAlignment="1" applyProtection="1">
      <alignment horizontal="left"/>
      <protection locked="0"/>
    </xf>
    <xf numFmtId="0" fontId="21" fillId="0" borderId="0" xfId="0" applyFont="1" applyAlignment="1"/>
    <xf numFmtId="0" fontId="52" fillId="0" borderId="0" xfId="0" applyFont="1" applyAlignment="1" applyProtection="1">
      <protection locked="0"/>
    </xf>
    <xf numFmtId="0" fontId="52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3" fillId="0" borderId="11" xfId="0" applyFont="1" applyBorder="1" applyAlignment="1">
      <alignment horizontal="center" vertical="center" wrapText="1"/>
    </xf>
    <xf numFmtId="0" fontId="54" fillId="0" borderId="0" xfId="0" applyNumberFormat="1" applyFont="1" applyAlignment="1">
      <alignment horizontal="center" vertical="center"/>
    </xf>
    <xf numFmtId="0" fontId="50" fillId="0" borderId="0" xfId="0" applyFont="1" applyAlignment="1">
      <alignment vertical="center"/>
    </xf>
    <xf numFmtId="3" fontId="55" fillId="15" borderId="11" xfId="0" applyNumberFormat="1" applyFont="1" applyFill="1" applyBorder="1" applyAlignment="1">
      <alignment horizontal="center" vertical="center"/>
    </xf>
    <xf numFmtId="4" fontId="56" fillId="0" borderId="0" xfId="0" applyNumberFormat="1" applyFont="1" applyFill="1" applyBorder="1" applyAlignment="1">
      <alignment horizontal="center"/>
    </xf>
    <xf numFmtId="0" fontId="55" fillId="0" borderId="11" xfId="0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vertical="center" wrapText="1"/>
    </xf>
    <xf numFmtId="3" fontId="55" fillId="0" borderId="11" xfId="0" applyNumberFormat="1" applyFont="1" applyFill="1" applyBorder="1" applyAlignment="1">
      <alignment horizontal="center" vertical="center"/>
    </xf>
    <xf numFmtId="0" fontId="50" fillId="0" borderId="0" xfId="0" applyFont="1" applyFill="1"/>
    <xf numFmtId="0" fontId="45" fillId="0" borderId="0" xfId="0" applyFont="1"/>
    <xf numFmtId="0" fontId="45" fillId="0" borderId="0" xfId="0" applyFont="1" applyAlignment="1" applyProtection="1">
      <alignment horizontal="left"/>
      <protection locked="0"/>
    </xf>
    <xf numFmtId="0" fontId="46" fillId="0" borderId="0" xfId="0" applyFont="1" applyAlignment="1" applyProtection="1">
      <alignment horizontal="left"/>
      <protection locked="0"/>
    </xf>
    <xf numFmtId="0" fontId="45" fillId="0" borderId="0" xfId="0" applyFont="1" applyProtection="1">
      <protection locked="0"/>
    </xf>
    <xf numFmtId="0" fontId="45" fillId="0" borderId="0" xfId="0" applyFont="1" applyAlignment="1"/>
    <xf numFmtId="0" fontId="46" fillId="0" borderId="0" xfId="0" applyFont="1" applyAlignment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0" fontId="57" fillId="0" borderId="0" xfId="0" applyFont="1" applyBorder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5" fillId="0" borderId="11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5" fillId="0" borderId="11" xfId="0" applyNumberFormat="1" applyFont="1" applyBorder="1" applyAlignment="1">
      <alignment horizontal="center" vertical="center" wrapText="1"/>
    </xf>
    <xf numFmtId="0" fontId="45" fillId="0" borderId="11" xfId="0" applyNumberFormat="1" applyFont="1" applyBorder="1" applyAlignment="1">
      <alignment horizontal="center" vertical="center"/>
    </xf>
    <xf numFmtId="0" fontId="45" fillId="0" borderId="0" xfId="0" applyNumberFormat="1" applyFont="1" applyBorder="1" applyAlignment="1">
      <alignment horizontal="center" vertical="center"/>
    </xf>
    <xf numFmtId="0" fontId="45" fillId="0" borderId="0" xfId="0" applyNumberFormat="1" applyFont="1" applyAlignment="1">
      <alignment horizontal="center" vertical="center"/>
    </xf>
    <xf numFmtId="0" fontId="46" fillId="14" borderId="11" xfId="0" applyFont="1" applyFill="1" applyBorder="1" applyAlignment="1">
      <alignment horizontal="center" vertical="center"/>
    </xf>
    <xf numFmtId="0" fontId="46" fillId="14" borderId="11" xfId="0" applyFont="1" applyFill="1" applyBorder="1" applyAlignment="1">
      <alignment vertical="center" wrapText="1"/>
    </xf>
    <xf numFmtId="3" fontId="46" fillId="14" borderId="11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5" fillId="0" borderId="11" xfId="0" applyFont="1" applyFill="1" applyBorder="1" applyAlignment="1">
      <alignment horizontal="center"/>
    </xf>
    <xf numFmtId="0" fontId="45" fillId="0" borderId="11" xfId="0" applyFont="1" applyFill="1" applyBorder="1" applyAlignment="1">
      <alignment wrapText="1"/>
    </xf>
    <xf numFmtId="3" fontId="45" fillId="0" borderId="11" xfId="0" applyNumberFormat="1" applyFont="1" applyFill="1" applyBorder="1" applyAlignment="1">
      <alignment horizontal="center"/>
    </xf>
    <xf numFmtId="0" fontId="45" fillId="0" borderId="0" xfId="0" applyFont="1" applyFill="1"/>
    <xf numFmtId="4" fontId="46" fillId="14" borderId="11" xfId="0" applyNumberFormat="1" applyFont="1" applyFill="1" applyBorder="1" applyAlignment="1">
      <alignment horizontal="center" vertical="center"/>
    </xf>
    <xf numFmtId="0" fontId="46" fillId="0" borderId="0" xfId="0" applyFont="1"/>
    <xf numFmtId="3" fontId="45" fillId="16" borderId="11" xfId="0" applyNumberFormat="1" applyFont="1" applyFill="1" applyBorder="1" applyAlignment="1">
      <alignment horizontal="center"/>
    </xf>
    <xf numFmtId="0" fontId="46" fillId="15" borderId="11" xfId="0" applyFont="1" applyFill="1" applyBorder="1" applyAlignment="1">
      <alignment horizontal="center" vertical="center"/>
    </xf>
    <xf numFmtId="0" fontId="46" fillId="15" borderId="11" xfId="0" applyFont="1" applyFill="1" applyBorder="1" applyAlignment="1">
      <alignment vertical="center" wrapText="1"/>
    </xf>
    <xf numFmtId="3" fontId="46" fillId="15" borderId="11" xfId="0" applyNumberFormat="1" applyFont="1" applyFill="1" applyBorder="1" applyAlignment="1">
      <alignment horizontal="center" vertical="center"/>
    </xf>
    <xf numFmtId="3" fontId="46" fillId="0" borderId="0" xfId="0" applyNumberFormat="1" applyFont="1"/>
    <xf numFmtId="3" fontId="46" fillId="0" borderId="0" xfId="0" applyNumberFormat="1" applyFont="1" applyAlignment="1">
      <alignment vertical="center"/>
    </xf>
    <xf numFmtId="0" fontId="45" fillId="16" borderId="0" xfId="0" applyFont="1" applyFill="1"/>
    <xf numFmtId="0" fontId="46" fillId="16" borderId="0" xfId="0" applyFont="1" applyFill="1"/>
    <xf numFmtId="0" fontId="53" fillId="0" borderId="12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21" fillId="0" borderId="11" xfId="0" applyNumberFormat="1" applyFont="1" applyBorder="1" applyAlignment="1">
      <alignment horizontal="center" vertical="center" wrapText="1"/>
    </xf>
    <xf numFmtId="0" fontId="21" fillId="0" borderId="11" xfId="0" applyNumberFormat="1" applyFont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/>
    </xf>
    <xf numFmtId="0" fontId="55" fillId="14" borderId="11" xfId="0" applyFont="1" applyFill="1" applyBorder="1" applyAlignment="1">
      <alignment horizontal="center" vertical="center"/>
    </xf>
    <xf numFmtId="0" fontId="55" fillId="14" borderId="11" xfId="0" applyFont="1" applyFill="1" applyBorder="1" applyAlignment="1">
      <alignment vertical="center" wrapText="1"/>
    </xf>
    <xf numFmtId="3" fontId="55" fillId="14" borderId="1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0" fontId="21" fillId="0" borderId="0" xfId="0" applyFont="1" applyFill="1" applyAlignment="1">
      <alignment vertical="center"/>
    </xf>
    <xf numFmtId="0" fontId="48" fillId="0" borderId="11" xfId="0" applyFont="1" applyBorder="1" applyAlignment="1">
      <alignment horizontal="center"/>
    </xf>
    <xf numFmtId="0" fontId="48" fillId="0" borderId="11" xfId="0" applyFont="1" applyBorder="1" applyAlignment="1">
      <alignment wrapText="1"/>
    </xf>
    <xf numFmtId="3" fontId="48" fillId="0" borderId="11" xfId="0" applyNumberFormat="1" applyFont="1" applyBorder="1" applyAlignment="1">
      <alignment horizontal="center"/>
    </xf>
    <xf numFmtId="3" fontId="48" fillId="16" borderId="11" xfId="0" applyNumberFormat="1" applyFont="1" applyFill="1" applyBorder="1" applyAlignment="1">
      <alignment horizontal="center"/>
    </xf>
    <xf numFmtId="3" fontId="21" fillId="0" borderId="0" xfId="0" applyNumberFormat="1" applyFont="1"/>
    <xf numFmtId="0" fontId="58" fillId="0" borderId="11" xfId="0" applyFont="1" applyBorder="1" applyAlignment="1">
      <alignment horizontal="center"/>
    </xf>
    <xf numFmtId="0" fontId="58" fillId="0" borderId="11" xfId="0" applyFont="1" applyFill="1" applyBorder="1" applyAlignment="1">
      <alignment vertical="center" wrapText="1"/>
    </xf>
    <xf numFmtId="3" fontId="58" fillId="0" borderId="11" xfId="0" applyNumberFormat="1" applyFont="1" applyBorder="1" applyAlignment="1">
      <alignment horizontal="center"/>
    </xf>
    <xf numFmtId="3" fontId="56" fillId="0" borderId="0" xfId="0" applyNumberFormat="1" applyFont="1"/>
    <xf numFmtId="0" fontId="56" fillId="0" borderId="0" xfId="0" applyFont="1"/>
    <xf numFmtId="3" fontId="58" fillId="0" borderId="11" xfId="0" applyNumberFormat="1" applyFont="1" applyFill="1" applyBorder="1" applyAlignment="1">
      <alignment horizontal="center"/>
    </xf>
    <xf numFmtId="3" fontId="21" fillId="0" borderId="0" xfId="0" applyNumberFormat="1" applyFont="1" applyFill="1" applyAlignment="1">
      <alignment vertical="center"/>
    </xf>
    <xf numFmtId="0" fontId="48" fillId="15" borderId="11" xfId="0" applyFont="1" applyFill="1" applyBorder="1" applyAlignment="1">
      <alignment horizontal="center" vertical="center"/>
    </xf>
    <xf numFmtId="49" fontId="55" fillId="15" borderId="11" xfId="0" applyNumberFormat="1" applyFont="1" applyFill="1" applyBorder="1" applyAlignment="1">
      <alignment vertical="center" wrapText="1"/>
    </xf>
    <xf numFmtId="3" fontId="55" fillId="0" borderId="11" xfId="0" applyNumberFormat="1" applyFont="1" applyBorder="1" applyAlignment="1">
      <alignment horizontal="center"/>
    </xf>
    <xf numFmtId="3" fontId="55" fillId="0" borderId="11" xfId="0" applyNumberFormat="1" applyFont="1" applyFill="1" applyBorder="1" applyAlignment="1">
      <alignment horizontal="center"/>
    </xf>
    <xf numFmtId="0" fontId="58" fillId="0" borderId="11" xfId="0" applyFont="1" applyBorder="1"/>
    <xf numFmtId="0" fontId="53" fillId="0" borderId="0" xfId="0" applyFont="1" applyBorder="1" applyAlignment="1">
      <alignment wrapText="1"/>
    </xf>
    <xf numFmtId="0" fontId="53" fillId="0" borderId="0" xfId="0" applyFont="1"/>
    <xf numFmtId="218" fontId="45" fillId="0" borderId="0" xfId="0" applyNumberFormat="1" applyFont="1"/>
    <xf numFmtId="0" fontId="61" fillId="0" borderId="0" xfId="0" applyFont="1"/>
    <xf numFmtId="0" fontId="62" fillId="0" borderId="0" xfId="0" applyFont="1" applyAlignment="1" applyProtection="1">
      <alignment horizontal="left"/>
      <protection locked="0"/>
    </xf>
    <xf numFmtId="0" fontId="62" fillId="0" borderId="0" xfId="0" applyFont="1" applyAlignment="1" applyProtection="1">
      <alignment wrapText="1"/>
      <protection locked="0"/>
    </xf>
    <xf numFmtId="0" fontId="63" fillId="0" borderId="0" xfId="0" applyNumberFormat="1" applyFont="1" applyAlignment="1">
      <alignment wrapText="1"/>
    </xf>
    <xf numFmtId="0" fontId="61" fillId="17" borderId="0" xfId="0" applyFont="1" applyFill="1"/>
    <xf numFmtId="0" fontId="57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vertical="center" wrapText="1"/>
    </xf>
    <xf numFmtId="3" fontId="31" fillId="0" borderId="11" xfId="0" applyNumberFormat="1" applyFont="1" applyBorder="1" applyAlignment="1">
      <alignment horizontal="center" vertical="center"/>
    </xf>
    <xf numFmtId="3" fontId="64" fillId="0" borderId="11" xfId="0" applyNumberFormat="1" applyFont="1" applyBorder="1" applyAlignment="1">
      <alignment horizontal="center" vertical="center"/>
    </xf>
    <xf numFmtId="3" fontId="45" fillId="0" borderId="11" xfId="0" applyNumberFormat="1" applyFont="1" applyBorder="1" applyAlignment="1">
      <alignment horizontal="center"/>
    </xf>
    <xf numFmtId="0" fontId="60" fillId="0" borderId="13" xfId="0" applyFont="1" applyBorder="1"/>
    <xf numFmtId="0" fontId="60" fillId="0" borderId="13" xfId="0" applyFont="1" applyBorder="1" applyAlignment="1">
      <alignment wrapText="1"/>
    </xf>
    <xf numFmtId="1" fontId="60" fillId="0" borderId="13" xfId="0" applyNumberFormat="1" applyFont="1" applyBorder="1" applyAlignment="1">
      <alignment horizontal="left"/>
    </xf>
    <xf numFmtId="1" fontId="52" fillId="0" borderId="0" xfId="0" applyNumberFormat="1" applyFont="1" applyAlignment="1">
      <alignment horizontal="left"/>
    </xf>
    <xf numFmtId="0" fontId="52" fillId="0" borderId="14" xfId="0" applyFont="1" applyBorder="1" applyAlignment="1">
      <alignment horizontal="left"/>
    </xf>
    <xf numFmtId="0" fontId="59" fillId="0" borderId="13" xfId="0" applyNumberFormat="1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/>
    </xf>
    <xf numFmtId="0" fontId="0" fillId="17" borderId="0" xfId="0" applyFont="1" applyFill="1"/>
    <xf numFmtId="49" fontId="43" fillId="0" borderId="11" xfId="0" applyNumberFormat="1" applyFont="1" applyBorder="1" applyAlignment="1">
      <alignment horizontal="center" vertical="center"/>
    </xf>
    <xf numFmtId="0" fontId="43" fillId="0" borderId="11" xfId="0" applyFont="1" applyBorder="1" applyAlignment="1">
      <alignment vertical="center" wrapText="1"/>
    </xf>
    <xf numFmtId="3" fontId="43" fillId="0" borderId="11" xfId="0" applyNumberFormat="1" applyFont="1" applyBorder="1" applyAlignment="1">
      <alignment horizontal="center" vertical="center"/>
    </xf>
    <xf numFmtId="49" fontId="31" fillId="0" borderId="11" xfId="0" applyNumberFormat="1" applyFont="1" applyBorder="1" applyAlignment="1">
      <alignment horizontal="center" vertical="center"/>
    </xf>
    <xf numFmtId="207" fontId="45" fillId="0" borderId="0" xfId="0" applyNumberFormat="1" applyFont="1" applyFill="1" applyBorder="1" applyAlignment="1" applyProtection="1">
      <alignment horizontal="right"/>
      <protection locked="0"/>
    </xf>
    <xf numFmtId="3" fontId="59" fillId="0" borderId="13" xfId="0" applyNumberFormat="1" applyFont="1" applyBorder="1" applyAlignment="1">
      <alignment horizontal="right"/>
    </xf>
    <xf numFmtId="3" fontId="60" fillId="0" borderId="13" xfId="0" applyNumberFormat="1" applyFont="1" applyBorder="1" applyAlignment="1">
      <alignment horizontal="right"/>
    </xf>
    <xf numFmtId="0" fontId="45" fillId="0" borderId="0" xfId="0" applyFont="1" applyAlignment="1" applyProtection="1">
      <alignment wrapText="1"/>
      <protection locked="0"/>
    </xf>
    <xf numFmtId="0" fontId="48" fillId="0" borderId="0" xfId="0" applyFont="1" applyAlignment="1" applyProtection="1">
      <alignment wrapText="1"/>
      <protection locked="0"/>
    </xf>
    <xf numFmtId="0" fontId="53" fillId="0" borderId="0" xfId="0" applyFont="1" applyAlignment="1" applyProtection="1">
      <alignment horizontal="left"/>
      <protection locked="0"/>
    </xf>
    <xf numFmtId="0" fontId="45" fillId="0" borderId="15" xfId="0" applyFont="1" applyBorder="1" applyAlignment="1">
      <alignment horizontal="left" wrapText="1"/>
    </xf>
    <xf numFmtId="0" fontId="46" fillId="0" borderId="11" xfId="0" applyNumberFormat="1" applyFont="1" applyBorder="1" applyAlignment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left" wrapText="1"/>
      <protection locked="0"/>
    </xf>
    <xf numFmtId="0" fontId="46" fillId="0" borderId="0" xfId="0" applyNumberFormat="1" applyFont="1" applyAlignment="1">
      <alignment horizontal="center" vertical="center"/>
    </xf>
    <xf numFmtId="0" fontId="55" fillId="17" borderId="16" xfId="0" applyNumberFormat="1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wrapText="1"/>
    </xf>
    <xf numFmtId="0" fontId="48" fillId="0" borderId="0" xfId="0" applyFont="1" applyAlignment="1" applyProtection="1">
      <alignment horizontal="left" vertical="top" wrapText="1"/>
      <protection locked="0"/>
    </xf>
    <xf numFmtId="207" fontId="45" fillId="0" borderId="0" xfId="0" applyNumberFormat="1" applyFont="1" applyFill="1" applyBorder="1" applyAlignment="1" applyProtection="1">
      <alignment horizontal="right"/>
      <protection locked="0"/>
    </xf>
    <xf numFmtId="0" fontId="55" fillId="0" borderId="11" xfId="0" applyNumberFormat="1" applyFont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/>
    </xf>
    <xf numFmtId="0" fontId="45" fillId="0" borderId="0" xfId="0" applyFont="1" applyAlignment="1">
      <alignment horizontal="left" wrapText="1"/>
    </xf>
    <xf numFmtId="4" fontId="34" fillId="0" borderId="0" xfId="0" applyNumberFormat="1" applyFont="1" applyAlignment="1" applyProtection="1">
      <alignment horizontal="right"/>
      <protection locked="0"/>
    </xf>
    <xf numFmtId="0" fontId="36" fillId="0" borderId="0" xfId="0" applyFont="1" applyAlignment="1" applyProtection="1">
      <alignment horizontal="center" vertical="center" wrapText="1"/>
      <protection locked="0"/>
    </xf>
  </cellXfs>
  <cellStyles count="96">
    <cellStyle name="20% – Акцентування1" xfId="1" xr:uid="{5091D266-FEE5-4044-B1AA-7220F66BC55B}"/>
    <cellStyle name="20% – Акцентування2" xfId="2" xr:uid="{B293BE2E-CAA1-4B11-9E94-A514060DAD39}"/>
    <cellStyle name="20% – Акцентування3" xfId="3" xr:uid="{C1FF9A6D-55D0-46E9-872A-28E882654CEA}"/>
    <cellStyle name="20% – Акцентування4" xfId="4" xr:uid="{49966C84-1D30-45C0-BECC-0E6D5C5FDB11}"/>
    <cellStyle name="20% – Акцентування5" xfId="5" xr:uid="{41314FBA-F84B-4824-93D0-F367B96CF7AA}"/>
    <cellStyle name="20% – Акцентування6" xfId="6" xr:uid="{85030664-43DD-4351-AB3C-7F1C9A47D289}"/>
    <cellStyle name="20% – колірна тема 1" xfId="78" builtinId="30" hidden="1"/>
    <cellStyle name="20% – колірна тема 2" xfId="81" builtinId="34" hidden="1"/>
    <cellStyle name="20% – колірна тема 3" xfId="84" builtinId="38" hidden="1"/>
    <cellStyle name="20% – колірна тема 4" xfId="87" builtinId="42" hidden="1"/>
    <cellStyle name="20% – колірна тема 5" xfId="90" builtinId="46" hidden="1"/>
    <cellStyle name="20% – колірна тема 6" xfId="93" builtinId="50" hidden="1"/>
    <cellStyle name="40% – Акцентування1" xfId="7" xr:uid="{433C3044-3734-4952-A82D-C08620BAA44E}"/>
    <cellStyle name="40% – Акцентування2" xfId="8" xr:uid="{EAE33703-F1F0-4E1F-A378-82491A5E1CF5}"/>
    <cellStyle name="40% – Акцентування3" xfId="9" xr:uid="{10A9DD7D-3F82-4393-91B1-59E72D8BF673}"/>
    <cellStyle name="40% – Акцентування4" xfId="10" xr:uid="{142C2FA6-2868-4458-A2A8-9894991E36A4}"/>
    <cellStyle name="40% – Акцентування5" xfId="11" xr:uid="{1FFD2DC9-4B48-4230-A95A-7479DAF823EA}"/>
    <cellStyle name="40% – Акцентування6" xfId="12" xr:uid="{F343D8DB-29B9-49F4-8C5D-221A28B798FB}"/>
    <cellStyle name="40% – колірна тема 1" xfId="79" builtinId="31" hidden="1"/>
    <cellStyle name="40% – колірна тема 2" xfId="82" builtinId="35" hidden="1"/>
    <cellStyle name="40% – колірна тема 3" xfId="85" builtinId="39" hidden="1"/>
    <cellStyle name="40% – колірна тема 4" xfId="88" builtinId="43" hidden="1"/>
    <cellStyle name="40% – колірна тема 5" xfId="91" builtinId="47" hidden="1"/>
    <cellStyle name="40% – колірна тема 6" xfId="94" builtinId="51" hidden="1"/>
    <cellStyle name="60% – Акцентування1" xfId="13" xr:uid="{7B3F890B-EF23-4A5C-AA3A-196ADB9BEA13}"/>
    <cellStyle name="60% – Акцентування2" xfId="14" xr:uid="{DF935589-6018-491B-890D-3ADC1B00FD33}"/>
    <cellStyle name="60% – Акцентування3" xfId="15" xr:uid="{8F9A984D-344B-4E2F-9841-068137DAB07E}"/>
    <cellStyle name="60% – Акцентування4" xfId="16" xr:uid="{343D9E19-27CD-4D1C-BE6F-5077384CC3EE}"/>
    <cellStyle name="60% – Акцентування5" xfId="17" xr:uid="{6E3BC1EC-79F7-4AE0-B846-915122055637}"/>
    <cellStyle name="60% – Акцентування6" xfId="18" xr:uid="{85A21748-9141-49B8-B678-DE2C58509063}"/>
    <cellStyle name="60% – колірна тема 1" xfId="80" builtinId="32" hidden="1"/>
    <cellStyle name="60% – колірна тема 2" xfId="83" builtinId="36" hidden="1"/>
    <cellStyle name="60% – колірна тема 3" xfId="86" builtinId="40" hidden="1"/>
    <cellStyle name="60% – колірна тема 4" xfId="89" builtinId="44" hidden="1"/>
    <cellStyle name="60% – колірна тема 5" xfId="92" builtinId="48" hidden="1"/>
    <cellStyle name="60% – колірна тема 6" xfId="95" builtinId="52" hidden="1"/>
    <cellStyle name="Normal_meresha_07" xfId="19" xr:uid="{7BD7C4F2-C1ED-45E7-A432-27B0135BFDF2}"/>
    <cellStyle name="Ввід" xfId="20" xr:uid="{4E4193BB-9920-4B31-892D-7D2D2728BCFF}"/>
    <cellStyle name="Ввод " xfId="21" xr:uid="{7D1641C5-E87E-488F-B3E0-09CDF84C026E}"/>
    <cellStyle name="Ввод  2" xfId="22" xr:uid="{656F62F3-59C7-4557-99EF-4A4FD489AD3E}"/>
    <cellStyle name="Вывод 2" xfId="23" xr:uid="{0CD79651-A5F8-4C7F-9903-92A5A2CFDF7C}"/>
    <cellStyle name="Вычисление 2" xfId="24" xr:uid="{A126447B-2EB4-4E77-8176-562EDC8077E5}"/>
    <cellStyle name="Гарний" xfId="25" xr:uid="{C155F646-DC85-4420-AA35-C46D08BA91C6}"/>
    <cellStyle name="Добре" xfId="26" xr:uid="{4C5AADC3-62A0-4795-A8E0-1C343E66DB01}"/>
    <cellStyle name="Заголовок 1" xfId="27" builtinId="16" customBuiltin="1"/>
    <cellStyle name="Заголовок 1 2" xfId="28" xr:uid="{4F3D5988-1B13-4060-B3A4-980998A65DA2}"/>
    <cellStyle name="Заголовок 2" xfId="29" builtinId="17" customBuiltin="1"/>
    <cellStyle name="Заголовок 2 2" xfId="30" xr:uid="{4D2B7662-A07D-4B66-ABF5-FAB4FFEB33C6}"/>
    <cellStyle name="Заголовок 3" xfId="31" builtinId="18" customBuiltin="1"/>
    <cellStyle name="Заголовок 3 2" xfId="32" xr:uid="{93724E20-5C88-4978-A6FB-F74CA3F00A9E}"/>
    <cellStyle name="Заголовок 4" xfId="33" builtinId="19" customBuiltin="1"/>
    <cellStyle name="Заголовок 4 2" xfId="34" xr:uid="{015F9AFA-255F-4926-BB81-B2D14FCF3DE1}"/>
    <cellStyle name="Звичайний" xfId="0" builtinId="0"/>
    <cellStyle name="Звичайний 10" xfId="35" xr:uid="{69B71F51-F0D7-4E5B-AD44-525975C2BC80}"/>
    <cellStyle name="Звичайний 11" xfId="36" xr:uid="{C9B78561-35E0-4ECC-9EC9-07F4263A12FA}"/>
    <cellStyle name="Звичайний 12" xfId="37" xr:uid="{12B97C8E-A1B7-4E59-BC9A-4321FCBFE707}"/>
    <cellStyle name="Звичайний 13" xfId="38" xr:uid="{0CC34102-DC29-40DF-8BA8-355F732FA53D}"/>
    <cellStyle name="Звичайний 14" xfId="39" xr:uid="{0E62BBBF-2212-4204-920B-EBC93375298F}"/>
    <cellStyle name="Звичайний 15" xfId="40" xr:uid="{8F1497CF-19B5-4754-B814-A0CD8AE8477F}"/>
    <cellStyle name="Звичайний 16" xfId="41" xr:uid="{DC50E976-D143-462F-9616-C58FEAB416BC}"/>
    <cellStyle name="Звичайний 17" xfId="42" xr:uid="{CDFD005B-1710-4970-9D5D-FC031BB9826B}"/>
    <cellStyle name="Звичайний 18" xfId="43" xr:uid="{B5F5563C-68AC-4478-A3B1-B7B0FBAEE1A3}"/>
    <cellStyle name="Звичайний 19" xfId="44" xr:uid="{5DF373A4-41BC-4EDB-B1CC-383FB293C74B}"/>
    <cellStyle name="Звичайний 2" xfId="45" xr:uid="{FF597DB8-1E5F-4272-88A7-9D096942AF05}"/>
    <cellStyle name="Звичайний 20" xfId="46" xr:uid="{3C0C3862-049E-4F88-A2DA-0B544D893E17}"/>
    <cellStyle name="Звичайний 3" xfId="47" xr:uid="{6CD3D50F-BD73-43EC-BF4C-24E5DB70F6FD}"/>
    <cellStyle name="Звичайний 4" xfId="48" xr:uid="{57FB1CBD-B501-4AC0-BCB2-0017B09B280E}"/>
    <cellStyle name="Звичайний 5" xfId="49" xr:uid="{C827653D-1C7A-4D3A-ACE3-4BF139E106EF}"/>
    <cellStyle name="Звичайний 6" xfId="50" xr:uid="{EAB7D925-EC61-4DE5-BA8D-DF6C5F20E44F}"/>
    <cellStyle name="Звичайний 7" xfId="51" xr:uid="{DC072097-B6A7-4BE5-98DB-1AD8A9D9F9A8}"/>
    <cellStyle name="Звичайний 8" xfId="52" xr:uid="{BD45A52A-3A6A-4E22-BF65-3A80F5B79798}"/>
    <cellStyle name="Звичайний 9" xfId="53" xr:uid="{9C3DC4BE-5832-443D-BD04-C6AB93BAA1C7}"/>
    <cellStyle name="Зв'язана клітинка" xfId="54" xr:uid="{F7101CFF-D377-47E6-BEE6-81AED6B4EA6F}"/>
    <cellStyle name="Итог 2" xfId="55" xr:uid="{321EC2E8-3B24-4C45-A650-3133FAB406B2}"/>
    <cellStyle name="Контрольна клітинка" xfId="56" xr:uid="{545C1BB2-4284-4FFB-BFCE-7328B4E1F6DD}"/>
    <cellStyle name="Контрольная ячейка" xfId="57" xr:uid="{04512445-D88A-4FF8-BE62-F78EACD145A6}"/>
    <cellStyle name="Контрольная ячейка 2" xfId="58" xr:uid="{ACC78FC2-C801-4C9F-9B9C-A8D8B8D70C4B}"/>
    <cellStyle name="Назва" xfId="59" xr:uid="{CF17A9F5-E207-4234-866F-96AED4AF219A}"/>
    <cellStyle name="Название" xfId="60" xr:uid="{B10A2F93-130B-440A-982D-2778C1431091}"/>
    <cellStyle name="Название 2" xfId="61" xr:uid="{CEF0AF6C-2C4A-45FD-AC20-D644241432D8}"/>
    <cellStyle name="Нейтральний" xfId="62" xr:uid="{53CF282D-1CAE-48D5-999B-46896A716C71}"/>
    <cellStyle name="Нейтральный 2" xfId="63" xr:uid="{0DD0B3AA-B775-46B8-8D3C-3A7C297C9168}"/>
    <cellStyle name="Обычный 2" xfId="64" xr:uid="{8F1446DC-A1C3-403E-A676-F1CF35798E24}"/>
    <cellStyle name="Обычный 3" xfId="65" xr:uid="{83851F1C-FB7D-445C-A63C-F3D32E0BA1A4}"/>
    <cellStyle name="Обычный 4" xfId="66" xr:uid="{4CD7A2A5-AE63-4312-B003-E2F657CECF59}"/>
    <cellStyle name="Плохой 2" xfId="67" xr:uid="{68196032-F6EF-4082-8349-D5085747F920}"/>
    <cellStyle name="Пояснение 2" xfId="68" xr:uid="{A2CE296E-42C6-40D1-82B6-8541ACBAA7A0}"/>
    <cellStyle name="Примечание 2" xfId="69" xr:uid="{5E8E39DE-A071-457E-9C52-826F73F6531C}"/>
    <cellStyle name="Связанная ячейка" xfId="70" xr:uid="{579762C6-D6A0-4DE5-BA0D-DE8300DCC459}"/>
    <cellStyle name="Связанная ячейка 2" xfId="71" xr:uid="{8E3556F7-06AC-4139-BFFA-B54D0C8CEC0E}"/>
    <cellStyle name="Стиль 1" xfId="72" xr:uid="{95BBDD8C-1CB7-4734-8D3C-403B92B19FB4}"/>
    <cellStyle name="Текст попередження" xfId="73" xr:uid="{BBEC168D-E521-4129-98B9-8937AED88D71}"/>
    <cellStyle name="Текст предупреждения" xfId="74" xr:uid="{7625481F-31A7-4032-8656-65D3189892A2}"/>
    <cellStyle name="Текст предупреждения 2" xfId="75" xr:uid="{B279F151-8C11-4D68-86DF-1A9B277DC790}"/>
    <cellStyle name="Хороший" xfId="76" xr:uid="{08DD2D43-0F21-4127-972D-1EBDEBE75EC1}"/>
    <cellStyle name="Хороший 2" xfId="77" xr:uid="{599A607C-F4E2-4B81-9E29-6068CB89F7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D713-B3BB-4678-B002-CB7954C3933D}">
  <sheetPr>
    <tabColor indexed="11"/>
  </sheetPr>
  <dimension ref="A1:T38"/>
  <sheetViews>
    <sheetView zoomScaleNormal="100" zoomScaleSheetLayoutView="90" workbookViewId="0">
      <selection activeCell="F1" sqref="F1"/>
    </sheetView>
  </sheetViews>
  <sheetFormatPr defaultColWidth="9.1796875" defaultRowHeight="18"/>
  <cols>
    <col min="1" max="1" width="6" style="76" customWidth="1"/>
    <col min="2" max="2" width="49" style="76" customWidth="1"/>
    <col min="3" max="3" width="21" style="76" customWidth="1"/>
    <col min="4" max="4" width="19.453125" style="76" customWidth="1"/>
    <col min="5" max="5" width="19.54296875" style="76" customWidth="1"/>
    <col min="6" max="6" width="21.453125" style="76" customWidth="1"/>
    <col min="7" max="7" width="18.1796875" style="76" customWidth="1"/>
    <col min="8" max="8" width="17.54296875" style="76" customWidth="1"/>
    <col min="9" max="16384" width="9.1796875" style="76"/>
  </cols>
  <sheetData>
    <row r="1" spans="1:20">
      <c r="E1" s="77"/>
      <c r="F1" s="174" t="s">
        <v>69</v>
      </c>
      <c r="G1" s="78"/>
    </row>
    <row r="2" spans="1:20" ht="36" customHeight="1">
      <c r="D2" s="172"/>
      <c r="E2" s="172"/>
      <c r="F2" s="178" t="s">
        <v>148</v>
      </c>
      <c r="G2" s="178"/>
      <c r="H2" s="79"/>
    </row>
    <row r="3" spans="1:20" ht="13.5" customHeight="1">
      <c r="A3" s="80"/>
      <c r="D3" s="77"/>
      <c r="E3" s="77"/>
      <c r="F3" s="78"/>
      <c r="G3" s="78"/>
      <c r="H3" s="78"/>
    </row>
    <row r="4" spans="1:20" ht="10.5" customHeight="1">
      <c r="A4" s="80"/>
      <c r="D4" s="77"/>
      <c r="E4" s="77"/>
      <c r="F4" s="78"/>
      <c r="G4" s="78"/>
      <c r="H4" s="78"/>
    </row>
    <row r="5" spans="1:20" ht="64.5" customHeight="1">
      <c r="B5" s="177" t="s">
        <v>76</v>
      </c>
      <c r="C5" s="177"/>
      <c r="D5" s="177"/>
      <c r="E5" s="177"/>
      <c r="F5" s="177"/>
      <c r="G5" s="177"/>
      <c r="H5" s="81"/>
      <c r="I5" s="81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>
      <c r="B6" s="83">
        <v>1710000000</v>
      </c>
      <c r="C6" s="84"/>
      <c r="D6" s="84"/>
      <c r="E6" s="84"/>
    </row>
    <row r="7" spans="1:20" ht="25.5" customHeight="1">
      <c r="B7" s="85" t="s">
        <v>14</v>
      </c>
      <c r="C7" s="84"/>
      <c r="D7" s="84"/>
      <c r="E7" s="84"/>
    </row>
    <row r="8" spans="1:20" ht="20.25" customHeight="1">
      <c r="G8" s="84" t="s">
        <v>16</v>
      </c>
    </row>
    <row r="9" spans="1:20" s="88" customFormat="1" ht="39" customHeight="1">
      <c r="A9" s="86" t="s">
        <v>45</v>
      </c>
      <c r="B9" s="86" t="s">
        <v>46</v>
      </c>
      <c r="C9" s="13" t="s">
        <v>124</v>
      </c>
      <c r="D9" s="13" t="s">
        <v>125</v>
      </c>
      <c r="E9" s="13" t="s">
        <v>126</v>
      </c>
      <c r="F9" s="13" t="s">
        <v>127</v>
      </c>
      <c r="G9" s="13" t="s">
        <v>128</v>
      </c>
      <c r="H9" s="87"/>
    </row>
    <row r="10" spans="1:20" s="92" customFormat="1">
      <c r="A10" s="89">
        <v>1</v>
      </c>
      <c r="B10" s="90">
        <v>2</v>
      </c>
      <c r="C10" s="90">
        <v>3</v>
      </c>
      <c r="D10" s="90">
        <v>4</v>
      </c>
      <c r="E10" s="90">
        <v>5</v>
      </c>
      <c r="F10" s="90">
        <v>6</v>
      </c>
      <c r="G10" s="90">
        <v>7</v>
      </c>
      <c r="H10" s="91"/>
    </row>
    <row r="11" spans="1:20" s="92" customFormat="1" ht="22.5" customHeight="1">
      <c r="A11" s="176" t="s">
        <v>55</v>
      </c>
      <c r="B11" s="176"/>
      <c r="C11" s="176"/>
      <c r="D11" s="176"/>
      <c r="E11" s="176"/>
      <c r="F11" s="176"/>
      <c r="G11" s="176"/>
      <c r="H11" s="91"/>
    </row>
    <row r="12" spans="1:20" s="96" customFormat="1" ht="36.75" customHeight="1">
      <c r="A12" s="93" t="s">
        <v>47</v>
      </c>
      <c r="B12" s="94" t="s">
        <v>48</v>
      </c>
      <c r="C12" s="95">
        <f>C13+C14</f>
        <v>3423098288</v>
      </c>
      <c r="D12" s="95">
        <f>D13+D14</f>
        <v>3624366531</v>
      </c>
      <c r="E12" s="95">
        <f>E13+E14</f>
        <v>2804907444</v>
      </c>
      <c r="F12" s="95">
        <f>F13+F14</f>
        <v>3029449535</v>
      </c>
      <c r="G12" s="95">
        <f>G13+G14</f>
        <v>3218778450</v>
      </c>
    </row>
    <row r="13" spans="1:20" s="100" customFormat="1" ht="22.5" customHeight="1">
      <c r="A13" s="97" t="s">
        <v>42</v>
      </c>
      <c r="B13" s="98" t="s">
        <v>49</v>
      </c>
      <c r="C13" s="99">
        <f>'дод 2'!C62</f>
        <v>2600060325</v>
      </c>
      <c r="D13" s="99">
        <f>'дод 2'!D62</f>
        <v>3346268648</v>
      </c>
      <c r="E13" s="99">
        <f>'дод 2'!E62</f>
        <v>2551518751</v>
      </c>
      <c r="F13" s="99">
        <f>'дод 2'!F62</f>
        <v>2783279164</v>
      </c>
      <c r="G13" s="99">
        <f>'дод 2'!G62</f>
        <v>2974211324</v>
      </c>
    </row>
    <row r="14" spans="1:20" s="100" customFormat="1" ht="22.5" customHeight="1">
      <c r="A14" s="97" t="s">
        <v>42</v>
      </c>
      <c r="B14" s="98" t="s">
        <v>44</v>
      </c>
      <c r="C14" s="99">
        <f>'дод 2'!C63</f>
        <v>823037963</v>
      </c>
      <c r="D14" s="99">
        <f>'дод 2'!D63</f>
        <v>278097883</v>
      </c>
      <c r="E14" s="99">
        <f>'дод 2'!E63</f>
        <v>253388693</v>
      </c>
      <c r="F14" s="99">
        <f>'дод 2'!F63</f>
        <v>246170371</v>
      </c>
      <c r="G14" s="99">
        <f>'дод 2'!G63</f>
        <v>244567126</v>
      </c>
    </row>
    <row r="15" spans="1:20" s="102" customFormat="1" ht="28.9" customHeight="1">
      <c r="A15" s="93" t="s">
        <v>50</v>
      </c>
      <c r="B15" s="94" t="s">
        <v>51</v>
      </c>
      <c r="C15" s="95">
        <f>C16+C17</f>
        <v>325840564</v>
      </c>
      <c r="D15" s="95">
        <f>D16+D17</f>
        <v>126374626</v>
      </c>
      <c r="E15" s="95">
        <f>E16+E17</f>
        <v>0</v>
      </c>
      <c r="F15" s="95">
        <f>F16+F17</f>
        <v>0</v>
      </c>
      <c r="G15" s="95">
        <f>G16+G17</f>
        <v>0</v>
      </c>
    </row>
    <row r="16" spans="1:20" ht="22.5" customHeight="1">
      <c r="A16" s="97" t="s">
        <v>42</v>
      </c>
      <c r="B16" s="98" t="s">
        <v>49</v>
      </c>
      <c r="C16" s="103">
        <f>'дод 3 фін'!C49</f>
        <v>-103161452</v>
      </c>
      <c r="D16" s="103">
        <f>'дод 3 фін'!D49</f>
        <v>-1169174690</v>
      </c>
      <c r="E16" s="103">
        <f>'дод 3 фін'!E49</f>
        <v>-100000000</v>
      </c>
      <c r="F16" s="103">
        <f>'дод 3 фін'!F49</f>
        <v>-150000000</v>
      </c>
      <c r="G16" s="155">
        <f>'дод 3 фін'!G49</f>
        <v>-200000000</v>
      </c>
    </row>
    <row r="17" spans="1:9" ht="22.5" customHeight="1">
      <c r="A17" s="97" t="s">
        <v>42</v>
      </c>
      <c r="B17" s="98" t="s">
        <v>44</v>
      </c>
      <c r="C17" s="103">
        <f>'дод 3 фін'!C50</f>
        <v>429002016</v>
      </c>
      <c r="D17" s="103">
        <f>'дод 3 фін'!D50</f>
        <v>1295549316</v>
      </c>
      <c r="E17" s="103">
        <f>'дод 3 фін'!E50</f>
        <v>100000000</v>
      </c>
      <c r="F17" s="103">
        <f>'дод 3 фін'!F50</f>
        <v>150000000</v>
      </c>
      <c r="G17" s="155">
        <f>'дод 3 фін'!G50</f>
        <v>200000000</v>
      </c>
    </row>
    <row r="18" spans="1:9" s="102" customFormat="1" ht="29.25" customHeight="1">
      <c r="A18" s="93" t="s">
        <v>52</v>
      </c>
      <c r="B18" s="94" t="s">
        <v>53</v>
      </c>
      <c r="C18" s="95">
        <f>C19+C20</f>
        <v>1666378.25</v>
      </c>
      <c r="D18" s="95">
        <f>D19+D20</f>
        <v>1456000</v>
      </c>
      <c r="E18" s="101">
        <f>E19+E20</f>
        <v>540620</v>
      </c>
      <c r="F18" s="101">
        <f>F19+F20</f>
        <v>512840</v>
      </c>
      <c r="G18" s="101">
        <f>G19+G20</f>
        <v>484000</v>
      </c>
    </row>
    <row r="19" spans="1:9" ht="22.5" customHeight="1">
      <c r="A19" s="97" t="s">
        <v>42</v>
      </c>
      <c r="B19" s="98" t="s">
        <v>49</v>
      </c>
      <c r="C19" s="103">
        <f>'дод 8 кредитув'!C12</f>
        <v>0</v>
      </c>
      <c r="D19" s="103">
        <f>'дод 8 кредитув'!D12</f>
        <v>0</v>
      </c>
      <c r="E19" s="103">
        <f>'дод 8 кредитув'!E12</f>
        <v>0</v>
      </c>
      <c r="F19" s="103">
        <f>'дод 8 кредитув'!F12</f>
        <v>0</v>
      </c>
      <c r="G19" s="103">
        <f>'дод 8 кредитув'!G12</f>
        <v>0</v>
      </c>
    </row>
    <row r="20" spans="1:9" ht="22.5" customHeight="1">
      <c r="A20" s="97" t="s">
        <v>42</v>
      </c>
      <c r="B20" s="98" t="s">
        <v>44</v>
      </c>
      <c r="C20" s="103">
        <f>-'дод 8 кредитув'!C13</f>
        <v>1666378.25</v>
      </c>
      <c r="D20" s="103">
        <f>-'дод 8 кредитув'!D13</f>
        <v>1456000</v>
      </c>
      <c r="E20" s="103">
        <f>-'дод 8 кредитув'!E13</f>
        <v>540620</v>
      </c>
      <c r="F20" s="103">
        <f>-'дод 8 кредитув'!F13</f>
        <v>512840</v>
      </c>
      <c r="G20" s="103">
        <f>-'дод 8 кредитув'!G13</f>
        <v>484000</v>
      </c>
    </row>
    <row r="21" spans="1:9" s="102" customFormat="1" ht="30" customHeight="1">
      <c r="A21" s="104" t="s">
        <v>42</v>
      </c>
      <c r="B21" s="105" t="s">
        <v>54</v>
      </c>
      <c r="C21" s="106">
        <f t="shared" ref="C21:G23" si="0">C12+C15+C18</f>
        <v>3750605230.25</v>
      </c>
      <c r="D21" s="106">
        <f t="shared" si="0"/>
        <v>3752197157</v>
      </c>
      <c r="E21" s="106">
        <f t="shared" si="0"/>
        <v>2805448064</v>
      </c>
      <c r="F21" s="106">
        <f t="shared" si="0"/>
        <v>3029962375</v>
      </c>
      <c r="G21" s="106">
        <f>G12+G15+G18</f>
        <v>3219262450</v>
      </c>
      <c r="H21" s="107"/>
    </row>
    <row r="22" spans="1:9" ht="22.5" customHeight="1">
      <c r="A22" s="97" t="s">
        <v>42</v>
      </c>
      <c r="B22" s="98" t="s">
        <v>49</v>
      </c>
      <c r="C22" s="103">
        <f t="shared" si="0"/>
        <v>2496898873</v>
      </c>
      <c r="D22" s="103">
        <f t="shared" si="0"/>
        <v>2177093958</v>
      </c>
      <c r="E22" s="103">
        <f t="shared" si="0"/>
        <v>2451518751</v>
      </c>
      <c r="F22" s="103">
        <f t="shared" si="0"/>
        <v>2633279164</v>
      </c>
      <c r="G22" s="103">
        <f t="shared" si="0"/>
        <v>2774211324</v>
      </c>
    </row>
    <row r="23" spans="1:9">
      <c r="A23" s="97" t="s">
        <v>42</v>
      </c>
      <c r="B23" s="98" t="s">
        <v>44</v>
      </c>
      <c r="C23" s="99">
        <f t="shared" si="0"/>
        <v>1253706357.25</v>
      </c>
      <c r="D23" s="99">
        <f t="shared" si="0"/>
        <v>1575103199</v>
      </c>
      <c r="E23" s="99">
        <f t="shared" si="0"/>
        <v>353929313</v>
      </c>
      <c r="F23" s="99">
        <f t="shared" si="0"/>
        <v>396683211</v>
      </c>
      <c r="G23" s="99">
        <f t="shared" si="0"/>
        <v>445051126</v>
      </c>
    </row>
    <row r="24" spans="1:9" ht="55.5" customHeight="1">
      <c r="A24" s="176" t="s">
        <v>56</v>
      </c>
      <c r="B24" s="176"/>
      <c r="C24" s="176"/>
      <c r="D24" s="176"/>
      <c r="E24" s="176"/>
      <c r="F24" s="176"/>
      <c r="G24" s="176"/>
    </row>
    <row r="25" spans="1:9" s="96" customFormat="1" ht="36.75" customHeight="1">
      <c r="A25" s="93" t="s">
        <v>47</v>
      </c>
      <c r="B25" s="94" t="s">
        <v>57</v>
      </c>
      <c r="C25" s="95">
        <f>C26+C27</f>
        <v>3750112024.73</v>
      </c>
      <c r="D25" s="95">
        <f>D26+D27</f>
        <v>3750726363.29</v>
      </c>
      <c r="E25" s="95">
        <f>E26+E27</f>
        <v>2804902524</v>
      </c>
      <c r="F25" s="95">
        <f>F26+F27</f>
        <v>3029444905</v>
      </c>
      <c r="G25" s="95">
        <f>G26+G27</f>
        <v>3218774060</v>
      </c>
      <c r="I25" s="108"/>
    </row>
    <row r="26" spans="1:9" ht="22.5" customHeight="1">
      <c r="A26" s="97" t="s">
        <v>42</v>
      </c>
      <c r="B26" s="98" t="s">
        <v>49</v>
      </c>
      <c r="C26" s="99">
        <f>'дод 7 гран КПК'!C52</f>
        <v>2496898873.21</v>
      </c>
      <c r="D26" s="99">
        <f>'дод 7 гран КПК'!D52</f>
        <v>2177093958.23</v>
      </c>
      <c r="E26" s="99">
        <f>'дод 7 гран КПК'!E52</f>
        <v>2451518751</v>
      </c>
      <c r="F26" s="99">
        <f>'дод 7 гран КПК'!F52</f>
        <v>2633279164</v>
      </c>
      <c r="G26" s="99">
        <f>'дод 7 гран КПК'!G52</f>
        <v>2774211324</v>
      </c>
    </row>
    <row r="27" spans="1:9" s="109" customFormat="1" ht="22.5" customHeight="1">
      <c r="A27" s="97" t="s">
        <v>42</v>
      </c>
      <c r="B27" s="98" t="s">
        <v>130</v>
      </c>
      <c r="C27" s="103">
        <f>'дод 7 гран КПК'!C53+C28</f>
        <v>1253213151.52</v>
      </c>
      <c r="D27" s="103">
        <f>'дод 7 гран КПК'!D53+D28</f>
        <v>1573632405.0599999</v>
      </c>
      <c r="E27" s="103">
        <f>'дод 7 гран КПК'!E53+E28</f>
        <v>353383773</v>
      </c>
      <c r="F27" s="103">
        <f>'дод 7 гран КПК'!F53+F28</f>
        <v>396165741</v>
      </c>
      <c r="G27" s="103">
        <f>'дод 7 гран КПК'!G53+G28</f>
        <v>444562736</v>
      </c>
    </row>
    <row r="28" spans="1:9" s="109" customFormat="1" ht="22.5" customHeight="1">
      <c r="A28" s="97" t="s">
        <v>42</v>
      </c>
      <c r="B28" s="98" t="s">
        <v>129</v>
      </c>
      <c r="C28" s="103">
        <v>0</v>
      </c>
      <c r="D28" s="103">
        <v>0</v>
      </c>
      <c r="E28" s="103">
        <v>100000000</v>
      </c>
      <c r="F28" s="103">
        <v>150000000</v>
      </c>
      <c r="G28" s="103">
        <v>200000000</v>
      </c>
    </row>
    <row r="29" spans="1:9" s="102" customFormat="1" ht="36.75" customHeight="1">
      <c r="A29" s="93" t="s">
        <v>50</v>
      </c>
      <c r="B29" s="94" t="s">
        <v>58</v>
      </c>
      <c r="C29" s="95">
        <f>C30+C31</f>
        <v>493205.79</v>
      </c>
      <c r="D29" s="95">
        <f>D30+D31</f>
        <v>1470794.27</v>
      </c>
      <c r="E29" s="95">
        <f>E30+E31</f>
        <v>545540</v>
      </c>
      <c r="F29" s="95">
        <f>F30+F31</f>
        <v>517470</v>
      </c>
      <c r="G29" s="95">
        <f>G30+G31</f>
        <v>488390</v>
      </c>
    </row>
    <row r="30" spans="1:9" s="109" customFormat="1" ht="22.5" customHeight="1">
      <c r="A30" s="97" t="s">
        <v>42</v>
      </c>
      <c r="B30" s="98" t="s">
        <v>49</v>
      </c>
      <c r="C30" s="103">
        <f>'дод 8 кредитув'!C15</f>
        <v>0</v>
      </c>
      <c r="D30" s="103">
        <f>'дод 8 кредитув'!D15</f>
        <v>0</v>
      </c>
      <c r="E30" s="103">
        <f>'дод 8 кредитув'!E15</f>
        <v>0</v>
      </c>
      <c r="F30" s="103">
        <f>'дод 8 кредитув'!F15</f>
        <v>0</v>
      </c>
      <c r="G30" s="103">
        <f>'дод 8 кредитув'!G15</f>
        <v>0</v>
      </c>
    </row>
    <row r="31" spans="1:9" s="109" customFormat="1" ht="22.5" customHeight="1">
      <c r="A31" s="97" t="s">
        <v>42</v>
      </c>
      <c r="B31" s="98" t="s">
        <v>130</v>
      </c>
      <c r="C31" s="103">
        <f>'дод 8 кредитув'!C16</f>
        <v>493205.79</v>
      </c>
      <c r="D31" s="103">
        <f>'дод 8 кредитув'!D16</f>
        <v>1470794.27</v>
      </c>
      <c r="E31" s="103">
        <f>'дод 8 кредитув'!E16</f>
        <v>545540</v>
      </c>
      <c r="F31" s="103">
        <f>'дод 8 кредитув'!F16</f>
        <v>517470</v>
      </c>
      <c r="G31" s="103">
        <f>'дод 8 кредитув'!G16</f>
        <v>488390</v>
      </c>
    </row>
    <row r="32" spans="1:9" s="109" customFormat="1" ht="22.5" customHeight="1">
      <c r="A32" s="97" t="s">
        <v>42</v>
      </c>
      <c r="B32" s="98" t="s">
        <v>129</v>
      </c>
      <c r="C32" s="103"/>
      <c r="D32" s="103"/>
      <c r="E32" s="103"/>
      <c r="F32" s="103"/>
      <c r="G32" s="103"/>
    </row>
    <row r="33" spans="1:7" s="110" customFormat="1" ht="36.75" customHeight="1">
      <c r="A33" s="104" t="s">
        <v>42</v>
      </c>
      <c r="B33" s="105" t="s">
        <v>59</v>
      </c>
      <c r="C33" s="106">
        <f>C29+C25</f>
        <v>3750605230.52</v>
      </c>
      <c r="D33" s="106">
        <f>D29+D25</f>
        <v>3752197157.5599999</v>
      </c>
      <c r="E33" s="106">
        <f>E29+E25</f>
        <v>2805448064</v>
      </c>
      <c r="F33" s="106">
        <f>F29+F25</f>
        <v>3029962375</v>
      </c>
      <c r="G33" s="106">
        <f>G29+G25</f>
        <v>3219262450</v>
      </c>
    </row>
    <row r="34" spans="1:7" s="109" customFormat="1" ht="22.5" customHeight="1">
      <c r="A34" s="97" t="s">
        <v>42</v>
      </c>
      <c r="B34" s="98" t="s">
        <v>49</v>
      </c>
      <c r="C34" s="103">
        <f>C26+C30</f>
        <v>2496898873.21</v>
      </c>
      <c r="D34" s="103">
        <f>D26+D30</f>
        <v>2177093958.23</v>
      </c>
      <c r="E34" s="103">
        <f>E26+E30</f>
        <v>2451518751</v>
      </c>
      <c r="F34" s="103">
        <f>F26+F30</f>
        <v>2633279164</v>
      </c>
      <c r="G34" s="103">
        <f>G26+G30</f>
        <v>2774211324</v>
      </c>
    </row>
    <row r="35" spans="1:7" s="109" customFormat="1" ht="22.5" customHeight="1">
      <c r="A35" s="97" t="s">
        <v>42</v>
      </c>
      <c r="B35" s="98" t="s">
        <v>130</v>
      </c>
      <c r="C35" s="99">
        <f t="shared" ref="C35:G36" si="1">C31+C27</f>
        <v>1253706357.3099999</v>
      </c>
      <c r="D35" s="99">
        <f t="shared" si="1"/>
        <v>1575103199.3299999</v>
      </c>
      <c r="E35" s="99">
        <f t="shared" si="1"/>
        <v>353929313</v>
      </c>
      <c r="F35" s="99">
        <f t="shared" si="1"/>
        <v>396683211</v>
      </c>
      <c r="G35" s="99">
        <f t="shared" si="1"/>
        <v>445051126</v>
      </c>
    </row>
    <row r="36" spans="1:7" s="109" customFormat="1" ht="22.5" customHeight="1">
      <c r="A36" s="97" t="s">
        <v>42</v>
      </c>
      <c r="B36" s="98" t="s">
        <v>129</v>
      </c>
      <c r="C36" s="99">
        <f t="shared" si="1"/>
        <v>0</v>
      </c>
      <c r="D36" s="99">
        <f t="shared" si="1"/>
        <v>0</v>
      </c>
      <c r="E36" s="99">
        <f t="shared" si="1"/>
        <v>100000000</v>
      </c>
      <c r="F36" s="99">
        <f t="shared" si="1"/>
        <v>150000000</v>
      </c>
      <c r="G36" s="99">
        <f t="shared" si="1"/>
        <v>200000000</v>
      </c>
    </row>
    <row r="37" spans="1:7" ht="45.75" customHeight="1">
      <c r="A37" s="175" t="s">
        <v>147</v>
      </c>
      <c r="B37" s="175"/>
      <c r="C37" s="175"/>
      <c r="F37" s="169"/>
      <c r="G37" s="169" t="s">
        <v>74</v>
      </c>
    </row>
    <row r="38" spans="1:7">
      <c r="C38" s="142"/>
      <c r="D38" s="142"/>
      <c r="E38" s="142"/>
      <c r="F38" s="142"/>
      <c r="G38" s="142"/>
    </row>
  </sheetData>
  <mergeCells count="5">
    <mergeCell ref="A37:C37"/>
    <mergeCell ref="A11:G11"/>
    <mergeCell ref="A24:G24"/>
    <mergeCell ref="B5:G5"/>
    <mergeCell ref="F2:G2"/>
  </mergeCells>
  <phoneticPr fontId="19" type="noConversion"/>
  <pageMargins left="0.54" right="0.35" top="0.4" bottom="0.22" header="0.43" footer="0.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84FE-E272-4239-84B9-53D05DECA6C0}">
  <sheetPr>
    <tabColor indexed="11"/>
  </sheetPr>
  <dimension ref="A1:G65"/>
  <sheetViews>
    <sheetView tabSelected="1" view="pageBreakPreview" zoomScaleNormal="100" zoomScaleSheetLayoutView="100" workbookViewId="0">
      <selection activeCell="F2" sqref="F2:G2"/>
    </sheetView>
  </sheetViews>
  <sheetFormatPr defaultColWidth="9.1796875" defaultRowHeight="18"/>
  <cols>
    <col min="1" max="1" width="9.54296875" style="76" customWidth="1"/>
    <col min="2" max="2" width="56.81640625" style="76" customWidth="1"/>
    <col min="3" max="3" width="16" style="76" customWidth="1"/>
    <col min="4" max="4" width="15.453125" style="76" customWidth="1"/>
    <col min="5" max="5" width="15.7265625" style="76" customWidth="1"/>
    <col min="6" max="6" width="19" style="76" customWidth="1"/>
    <col min="7" max="7" width="20.453125" style="76" customWidth="1"/>
    <col min="8" max="16384" width="9.1796875" style="76"/>
  </cols>
  <sheetData>
    <row r="1" spans="1:7">
      <c r="A1" s="143"/>
      <c r="B1" s="143"/>
      <c r="C1" s="143"/>
      <c r="D1" s="144"/>
      <c r="F1" s="59" t="s">
        <v>90</v>
      </c>
      <c r="G1" s="61"/>
    </row>
    <row r="2" spans="1:7" ht="38.25" customHeight="1">
      <c r="A2" s="143"/>
      <c r="B2" s="143"/>
      <c r="C2" s="143"/>
      <c r="D2" s="145"/>
      <c r="E2" s="173"/>
      <c r="F2" s="178" t="s">
        <v>148</v>
      </c>
      <c r="G2" s="178"/>
    </row>
    <row r="3" spans="1:7">
      <c r="A3" s="143"/>
      <c r="B3" s="143"/>
      <c r="C3" s="143"/>
      <c r="D3" s="143"/>
      <c r="E3" s="146"/>
      <c r="F3" s="146"/>
      <c r="G3" s="143"/>
    </row>
    <row r="4" spans="1:7">
      <c r="A4" s="48"/>
      <c r="B4" s="179" t="s">
        <v>115</v>
      </c>
      <c r="C4" s="179"/>
      <c r="D4" s="179"/>
      <c r="E4" s="179"/>
      <c r="F4" s="179"/>
      <c r="G4" s="48"/>
    </row>
    <row r="5" spans="1:7">
      <c r="A5" s="48"/>
      <c r="B5" s="159">
        <v>1710000000</v>
      </c>
      <c r="C5" s="48"/>
      <c r="D5" s="48"/>
      <c r="E5" s="48"/>
      <c r="F5" s="48"/>
      <c r="G5" s="48"/>
    </row>
    <row r="6" spans="1:7">
      <c r="A6" s="48"/>
      <c r="B6" s="160" t="s">
        <v>91</v>
      </c>
      <c r="C6" s="48"/>
      <c r="D6" s="48"/>
      <c r="E6" s="48"/>
      <c r="F6" s="48"/>
      <c r="G6" s="48"/>
    </row>
    <row r="7" spans="1:7" ht="13.15" customHeight="1">
      <c r="A7" s="48"/>
      <c r="B7" s="48"/>
      <c r="C7" s="48"/>
      <c r="D7" s="48"/>
      <c r="E7" s="48"/>
      <c r="F7" s="48"/>
      <c r="G7" s="65" t="s">
        <v>16</v>
      </c>
    </row>
    <row r="8" spans="1:7" ht="40.15" customHeight="1">
      <c r="A8" s="161" t="s">
        <v>92</v>
      </c>
      <c r="B8" s="161" t="s">
        <v>46</v>
      </c>
      <c r="C8" s="162" t="s">
        <v>124</v>
      </c>
      <c r="D8" s="162" t="s">
        <v>125</v>
      </c>
      <c r="E8" s="162" t="s">
        <v>126</v>
      </c>
      <c r="F8" s="162" t="s">
        <v>127</v>
      </c>
      <c r="G8" s="162" t="s">
        <v>128</v>
      </c>
    </row>
    <row r="9" spans="1:7">
      <c r="A9" s="163">
        <v>1</v>
      </c>
      <c r="B9" s="163">
        <v>2</v>
      </c>
      <c r="C9" s="163">
        <v>3</v>
      </c>
      <c r="D9" s="163">
        <v>4</v>
      </c>
      <c r="E9" s="163">
        <v>5</v>
      </c>
      <c r="F9" s="163">
        <v>6</v>
      </c>
      <c r="G9" s="163">
        <v>7</v>
      </c>
    </row>
    <row r="10" spans="1:7">
      <c r="A10" s="164"/>
      <c r="B10" s="180" t="s">
        <v>93</v>
      </c>
      <c r="C10" s="180"/>
      <c r="D10" s="180"/>
      <c r="E10" s="180"/>
      <c r="F10" s="180"/>
      <c r="G10" s="164"/>
    </row>
    <row r="11" spans="1:7" ht="19.899999999999999" customHeight="1">
      <c r="A11" s="156" t="s">
        <v>42</v>
      </c>
      <c r="B11" s="157" t="s">
        <v>94</v>
      </c>
      <c r="C11" s="170">
        <v>1461419375</v>
      </c>
      <c r="D11" s="170">
        <v>1501168600</v>
      </c>
      <c r="E11" s="170">
        <v>1676534500</v>
      </c>
      <c r="F11" s="170">
        <v>1918535100</v>
      </c>
      <c r="G11" s="170">
        <v>1979197800</v>
      </c>
    </row>
    <row r="12" spans="1:7">
      <c r="A12" s="158">
        <v>10000000</v>
      </c>
      <c r="B12" s="157" t="s">
        <v>131</v>
      </c>
      <c r="C12" s="170">
        <v>1425400327</v>
      </c>
      <c r="D12" s="170">
        <v>1466008730</v>
      </c>
      <c r="E12" s="170">
        <v>1646081500</v>
      </c>
      <c r="F12" s="170">
        <v>1888452900</v>
      </c>
      <c r="G12" s="170">
        <v>1949115600</v>
      </c>
    </row>
    <row r="13" spans="1:7">
      <c r="A13" s="158">
        <v>11010000</v>
      </c>
      <c r="B13" s="157" t="s">
        <v>95</v>
      </c>
      <c r="C13" s="170">
        <v>1231010989</v>
      </c>
      <c r="D13" s="170">
        <v>1272875730</v>
      </c>
      <c r="E13" s="170">
        <v>1436866500</v>
      </c>
      <c r="F13" s="170">
        <v>1677934900</v>
      </c>
      <c r="G13" s="170">
        <v>1736795600</v>
      </c>
    </row>
    <row r="14" spans="1:7">
      <c r="A14" s="158">
        <v>11020000</v>
      </c>
      <c r="B14" s="157" t="s">
        <v>96</v>
      </c>
      <c r="C14" s="170">
        <v>149841795</v>
      </c>
      <c r="D14" s="170">
        <v>147013000</v>
      </c>
      <c r="E14" s="170">
        <v>160015000</v>
      </c>
      <c r="F14" s="170">
        <v>161018000</v>
      </c>
      <c r="G14" s="170">
        <v>162020000</v>
      </c>
    </row>
    <row r="15" spans="1:7" ht="21.65" customHeight="1">
      <c r="A15" s="158">
        <v>13020000</v>
      </c>
      <c r="B15" s="157" t="s">
        <v>97</v>
      </c>
      <c r="C15" s="170">
        <v>25827609</v>
      </c>
      <c r="D15" s="170">
        <v>25870000</v>
      </c>
      <c r="E15" s="170">
        <v>25900000</v>
      </c>
      <c r="F15" s="170">
        <v>26000000</v>
      </c>
      <c r="G15" s="170">
        <v>26500000</v>
      </c>
    </row>
    <row r="16" spans="1:7" ht="29">
      <c r="A16" s="158">
        <v>13030000</v>
      </c>
      <c r="B16" s="157" t="s">
        <v>98</v>
      </c>
      <c r="C16" s="170">
        <v>18719934</v>
      </c>
      <c r="D16" s="170">
        <v>20250000</v>
      </c>
      <c r="E16" s="170">
        <v>23300000</v>
      </c>
      <c r="F16" s="170">
        <v>23500000</v>
      </c>
      <c r="G16" s="170">
        <v>23800000</v>
      </c>
    </row>
    <row r="17" spans="1:7">
      <c r="A17" s="158">
        <v>20000000</v>
      </c>
      <c r="B17" s="157" t="s">
        <v>132</v>
      </c>
      <c r="C17" s="170">
        <v>36019029</v>
      </c>
      <c r="D17" s="170">
        <v>35159870</v>
      </c>
      <c r="E17" s="170">
        <v>30453000</v>
      </c>
      <c r="F17" s="170">
        <v>30082200</v>
      </c>
      <c r="G17" s="170">
        <v>30082200</v>
      </c>
    </row>
    <row r="18" spans="1:7" ht="71">
      <c r="A18" s="158">
        <v>21010000</v>
      </c>
      <c r="B18" s="157" t="s">
        <v>99</v>
      </c>
      <c r="C18" s="170">
        <v>11932</v>
      </c>
      <c r="D18" s="170">
        <v>7085</v>
      </c>
      <c r="E18" s="170">
        <v>10000</v>
      </c>
      <c r="F18" s="170">
        <v>10000</v>
      </c>
      <c r="G18" s="170">
        <v>10000</v>
      </c>
    </row>
    <row r="19" spans="1:7">
      <c r="A19" s="158">
        <v>21080000</v>
      </c>
      <c r="B19" s="157" t="s">
        <v>100</v>
      </c>
      <c r="C19" s="170">
        <v>1228</v>
      </c>
      <c r="D19" s="170"/>
      <c r="E19" s="170"/>
      <c r="F19" s="170"/>
      <c r="G19" s="170"/>
    </row>
    <row r="20" spans="1:7">
      <c r="A20" s="158">
        <v>22010000</v>
      </c>
      <c r="B20" s="157" t="s">
        <v>101</v>
      </c>
      <c r="C20" s="170">
        <v>26494565</v>
      </c>
      <c r="D20" s="170">
        <v>27099308</v>
      </c>
      <c r="E20" s="170">
        <v>24437400</v>
      </c>
      <c r="F20" s="170">
        <v>24047600</v>
      </c>
      <c r="G20" s="170">
        <v>24047600</v>
      </c>
    </row>
    <row r="21" spans="1:7" ht="29.5" customHeight="1">
      <c r="A21" s="158">
        <v>22080000</v>
      </c>
      <c r="B21" s="157" t="s">
        <v>133</v>
      </c>
      <c r="C21" s="170">
        <v>5861908</v>
      </c>
      <c r="D21" s="170">
        <v>4900000</v>
      </c>
      <c r="E21" s="170">
        <v>5900000</v>
      </c>
      <c r="F21" s="170">
        <v>5900000</v>
      </c>
      <c r="G21" s="170">
        <v>5900000</v>
      </c>
    </row>
    <row r="22" spans="1:7" ht="57" customHeight="1">
      <c r="A22" s="158">
        <v>22130000</v>
      </c>
      <c r="B22" s="157" t="s">
        <v>102</v>
      </c>
      <c r="C22" s="170">
        <v>344202</v>
      </c>
      <c r="D22" s="170">
        <v>153477</v>
      </c>
      <c r="E22" s="170">
        <v>105600</v>
      </c>
      <c r="F22" s="170">
        <v>124600</v>
      </c>
      <c r="G22" s="170">
        <v>124600</v>
      </c>
    </row>
    <row r="23" spans="1:7">
      <c r="A23" s="158">
        <v>24060000</v>
      </c>
      <c r="B23" s="157" t="s">
        <v>100</v>
      </c>
      <c r="C23" s="170">
        <v>3305194</v>
      </c>
      <c r="D23" s="170">
        <v>3000000</v>
      </c>
      <c r="E23" s="170"/>
      <c r="F23" s="170"/>
      <c r="G23" s="170"/>
    </row>
    <row r="24" spans="1:7">
      <c r="A24" s="158">
        <v>30000000</v>
      </c>
      <c r="B24" s="157" t="s">
        <v>134</v>
      </c>
      <c r="C24" s="170">
        <v>19</v>
      </c>
      <c r="D24" s="170"/>
      <c r="E24" s="170"/>
      <c r="F24" s="170"/>
      <c r="G24" s="170"/>
    </row>
    <row r="25" spans="1:7" ht="28.9" customHeight="1">
      <c r="A25" s="158">
        <v>31020000</v>
      </c>
      <c r="B25" s="157" t="s">
        <v>103</v>
      </c>
      <c r="C25" s="170">
        <v>19</v>
      </c>
      <c r="D25" s="170"/>
      <c r="E25" s="170"/>
      <c r="F25" s="170"/>
      <c r="G25" s="170"/>
    </row>
    <row r="26" spans="1:7">
      <c r="A26" s="156" t="s">
        <v>42</v>
      </c>
      <c r="B26" s="157" t="s">
        <v>104</v>
      </c>
      <c r="C26" s="170">
        <v>238483454</v>
      </c>
      <c r="D26" s="170">
        <v>204077880</v>
      </c>
      <c r="E26" s="170">
        <v>253388693</v>
      </c>
      <c r="F26" s="170">
        <v>246170371</v>
      </c>
      <c r="G26" s="170">
        <v>244567126</v>
      </c>
    </row>
    <row r="27" spans="1:7">
      <c r="A27" s="158">
        <v>10000000</v>
      </c>
      <c r="B27" s="157" t="s">
        <v>131</v>
      </c>
      <c r="C27" s="170">
        <v>16886560</v>
      </c>
      <c r="D27" s="170">
        <v>15528800</v>
      </c>
      <c r="E27" s="170">
        <v>18590200</v>
      </c>
      <c r="F27" s="170">
        <v>19640600</v>
      </c>
      <c r="G27" s="170">
        <v>20522300</v>
      </c>
    </row>
    <row r="28" spans="1:7" ht="29">
      <c r="A28" s="158">
        <v>12020000</v>
      </c>
      <c r="B28" s="157" t="s">
        <v>135</v>
      </c>
      <c r="C28" s="170">
        <v>6983</v>
      </c>
      <c r="D28" s="170"/>
      <c r="E28" s="170"/>
      <c r="F28" s="170"/>
      <c r="G28" s="170"/>
    </row>
    <row r="29" spans="1:7">
      <c r="A29" s="158">
        <v>19010000</v>
      </c>
      <c r="B29" s="157" t="s">
        <v>105</v>
      </c>
      <c r="C29" s="170">
        <v>16879577</v>
      </c>
      <c r="D29" s="170">
        <v>15528800</v>
      </c>
      <c r="E29" s="170">
        <v>18590200</v>
      </c>
      <c r="F29" s="170">
        <v>19640600</v>
      </c>
      <c r="G29" s="170">
        <v>20522300</v>
      </c>
    </row>
    <row r="30" spans="1:7" ht="28.9" customHeight="1">
      <c r="A30" s="158">
        <v>20000000</v>
      </c>
      <c r="B30" s="157" t="s">
        <v>132</v>
      </c>
      <c r="C30" s="170">
        <v>215877615</v>
      </c>
      <c r="D30" s="170">
        <v>186549080</v>
      </c>
      <c r="E30" s="170">
        <v>234798493</v>
      </c>
      <c r="F30" s="170">
        <v>226529771</v>
      </c>
      <c r="G30" s="170">
        <v>224044826</v>
      </c>
    </row>
    <row r="31" spans="1:7" ht="29">
      <c r="A31" s="158">
        <v>21110000</v>
      </c>
      <c r="B31" s="157" t="s">
        <v>106</v>
      </c>
      <c r="C31" s="170">
        <v>1794449</v>
      </c>
      <c r="D31" s="170">
        <v>1000000</v>
      </c>
      <c r="E31" s="170">
        <v>183200</v>
      </c>
      <c r="F31" s="170">
        <v>55500</v>
      </c>
      <c r="G31" s="170">
        <v>48800</v>
      </c>
    </row>
    <row r="32" spans="1:7">
      <c r="A32" s="158">
        <v>24060000</v>
      </c>
      <c r="B32" s="157" t="s">
        <v>100</v>
      </c>
      <c r="C32" s="170">
        <v>1844154</v>
      </c>
      <c r="D32" s="170">
        <v>716200</v>
      </c>
      <c r="E32" s="170">
        <v>825600</v>
      </c>
      <c r="F32" s="170">
        <v>845600</v>
      </c>
      <c r="G32" s="170">
        <v>873600</v>
      </c>
    </row>
    <row r="33" spans="1:7" ht="28.9" customHeight="1">
      <c r="A33" s="158">
        <v>24110000</v>
      </c>
      <c r="B33" s="157" t="s">
        <v>107</v>
      </c>
      <c r="C33" s="170">
        <v>19098</v>
      </c>
      <c r="D33" s="170">
        <v>8000</v>
      </c>
      <c r="E33" s="170">
        <v>4920</v>
      </c>
      <c r="F33" s="170">
        <v>4630</v>
      </c>
      <c r="G33" s="170">
        <v>4390</v>
      </c>
    </row>
    <row r="34" spans="1:7" ht="28.5" customHeight="1">
      <c r="A34" s="158">
        <v>25010000</v>
      </c>
      <c r="B34" s="157" t="s">
        <v>108</v>
      </c>
      <c r="C34" s="170">
        <v>101095487</v>
      </c>
      <c r="D34" s="170">
        <v>92845852</v>
      </c>
      <c r="E34" s="170">
        <v>97823530</v>
      </c>
      <c r="F34" s="170">
        <v>103716944</v>
      </c>
      <c r="G34" s="170">
        <v>110004272</v>
      </c>
    </row>
    <row r="35" spans="1:7">
      <c r="A35" s="158">
        <v>25020000</v>
      </c>
      <c r="B35" s="157" t="s">
        <v>109</v>
      </c>
      <c r="C35" s="170">
        <v>111124427</v>
      </c>
      <c r="D35" s="170">
        <v>91979028</v>
      </c>
      <c r="E35" s="170">
        <v>135961243</v>
      </c>
      <c r="F35" s="170">
        <v>121907097</v>
      </c>
      <c r="G35" s="170">
        <v>113113764</v>
      </c>
    </row>
    <row r="36" spans="1:7">
      <c r="A36" s="158">
        <v>30000000</v>
      </c>
      <c r="B36" s="157" t="s">
        <v>134</v>
      </c>
      <c r="C36" s="170">
        <v>5719279</v>
      </c>
      <c r="D36" s="170">
        <v>2000000</v>
      </c>
      <c r="E36" s="170"/>
      <c r="F36" s="170"/>
      <c r="G36" s="170"/>
    </row>
    <row r="37" spans="1:7" ht="43">
      <c r="A37" s="158">
        <v>31030000</v>
      </c>
      <c r="B37" s="157" t="s">
        <v>110</v>
      </c>
      <c r="C37" s="170">
        <v>5719279</v>
      </c>
      <c r="D37" s="170">
        <v>2000000</v>
      </c>
      <c r="E37" s="170"/>
      <c r="F37" s="170"/>
      <c r="G37" s="170"/>
    </row>
    <row r="38" spans="1:7">
      <c r="A38" s="156" t="s">
        <v>42</v>
      </c>
      <c r="B38" s="157" t="s">
        <v>54</v>
      </c>
      <c r="C38" s="170">
        <v>1699902829</v>
      </c>
      <c r="D38" s="170">
        <v>1705246480</v>
      </c>
      <c r="E38" s="170">
        <v>1929923193</v>
      </c>
      <c r="F38" s="170">
        <v>2164705471</v>
      </c>
      <c r="G38" s="170">
        <v>2223764926</v>
      </c>
    </row>
    <row r="39" spans="1:7">
      <c r="A39" s="156" t="s">
        <v>42</v>
      </c>
      <c r="B39" s="157" t="s">
        <v>43</v>
      </c>
      <c r="C39" s="170">
        <v>1461419375</v>
      </c>
      <c r="D39" s="170">
        <v>1501168600</v>
      </c>
      <c r="E39" s="170">
        <v>1676534500</v>
      </c>
      <c r="F39" s="170">
        <v>1918535100</v>
      </c>
      <c r="G39" s="170">
        <v>1979197800</v>
      </c>
    </row>
    <row r="40" spans="1:7">
      <c r="A40" s="156" t="s">
        <v>42</v>
      </c>
      <c r="B40" s="157" t="s">
        <v>44</v>
      </c>
      <c r="C40" s="170">
        <v>238483454</v>
      </c>
      <c r="D40" s="170">
        <v>204077880</v>
      </c>
      <c r="E40" s="170">
        <v>253388693</v>
      </c>
      <c r="F40" s="170">
        <v>246170371</v>
      </c>
      <c r="G40" s="170">
        <v>244567126</v>
      </c>
    </row>
    <row r="41" spans="1:7">
      <c r="A41" s="164"/>
      <c r="B41" s="180" t="s">
        <v>111</v>
      </c>
      <c r="C41" s="180"/>
      <c r="D41" s="180"/>
      <c r="E41" s="180"/>
      <c r="F41" s="180"/>
      <c r="G41" s="164"/>
    </row>
    <row r="42" spans="1:7">
      <c r="A42" s="156" t="s">
        <v>42</v>
      </c>
      <c r="B42" s="157" t="s">
        <v>94</v>
      </c>
      <c r="C42" s="170">
        <v>1062304143</v>
      </c>
      <c r="D42" s="170">
        <v>1524596191</v>
      </c>
      <c r="E42" s="170">
        <v>860617400</v>
      </c>
      <c r="F42" s="170">
        <v>849380900</v>
      </c>
      <c r="G42" s="170">
        <v>978720300</v>
      </c>
    </row>
    <row r="43" spans="1:7" ht="18.649999999999999" customHeight="1">
      <c r="A43" s="158">
        <v>41020000</v>
      </c>
      <c r="B43" s="157" t="s">
        <v>136</v>
      </c>
      <c r="C43" s="170">
        <v>217963622</v>
      </c>
      <c r="D43" s="170">
        <v>205092371</v>
      </c>
      <c r="E43" s="170">
        <v>375739600</v>
      </c>
      <c r="F43" s="170">
        <v>326287100</v>
      </c>
      <c r="G43" s="170">
        <v>417415200</v>
      </c>
    </row>
    <row r="44" spans="1:7" ht="21" customHeight="1">
      <c r="A44" s="158">
        <v>41030000</v>
      </c>
      <c r="B44" s="157" t="s">
        <v>137</v>
      </c>
      <c r="C44" s="170">
        <v>844340521</v>
      </c>
      <c r="D44" s="170">
        <v>1319503820</v>
      </c>
      <c r="E44" s="170">
        <v>484877800</v>
      </c>
      <c r="F44" s="170">
        <v>523093800</v>
      </c>
      <c r="G44" s="170">
        <v>561305100</v>
      </c>
    </row>
    <row r="45" spans="1:7">
      <c r="A45" s="156" t="s">
        <v>42</v>
      </c>
      <c r="B45" s="157" t="s">
        <v>104</v>
      </c>
      <c r="C45" s="170">
        <v>519273036</v>
      </c>
      <c r="D45" s="170"/>
      <c r="E45" s="170"/>
      <c r="F45" s="170"/>
      <c r="G45" s="170"/>
    </row>
    <row r="46" spans="1:7">
      <c r="A46" s="158">
        <v>41030000</v>
      </c>
      <c r="B46" s="157" t="s">
        <v>137</v>
      </c>
      <c r="C46" s="170">
        <v>519273036</v>
      </c>
      <c r="D46" s="170"/>
      <c r="E46" s="170"/>
      <c r="F46" s="170"/>
      <c r="G46" s="170"/>
    </row>
    <row r="47" spans="1:7">
      <c r="A47" s="156" t="s">
        <v>42</v>
      </c>
      <c r="B47" s="157" t="s">
        <v>59</v>
      </c>
      <c r="C47" s="170">
        <v>1581577179</v>
      </c>
      <c r="D47" s="170">
        <v>1524596191</v>
      </c>
      <c r="E47" s="170">
        <v>860617400</v>
      </c>
      <c r="F47" s="170">
        <v>849380900</v>
      </c>
      <c r="G47" s="170">
        <v>978720300</v>
      </c>
    </row>
    <row r="48" spans="1:7">
      <c r="A48" s="156" t="s">
        <v>42</v>
      </c>
      <c r="B48" s="157" t="s">
        <v>43</v>
      </c>
      <c r="C48" s="170">
        <v>1062304143</v>
      </c>
      <c r="D48" s="170">
        <v>1524596191</v>
      </c>
      <c r="E48" s="170">
        <v>860617400</v>
      </c>
      <c r="F48" s="170">
        <v>849380900</v>
      </c>
      <c r="G48" s="170">
        <v>978720300</v>
      </c>
    </row>
    <row r="49" spans="1:7">
      <c r="A49" s="156" t="s">
        <v>42</v>
      </c>
      <c r="B49" s="157" t="s">
        <v>44</v>
      </c>
      <c r="C49" s="170">
        <v>519273036</v>
      </c>
      <c r="D49" s="170"/>
      <c r="E49" s="170"/>
      <c r="F49" s="170"/>
      <c r="G49" s="170"/>
    </row>
    <row r="50" spans="1:7">
      <c r="A50" s="147"/>
      <c r="B50" s="180" t="s">
        <v>112</v>
      </c>
      <c r="C50" s="180"/>
      <c r="D50" s="180"/>
      <c r="E50" s="180"/>
      <c r="F50" s="180"/>
      <c r="G50" s="147"/>
    </row>
    <row r="51" spans="1:7">
      <c r="A51" s="156" t="s">
        <v>42</v>
      </c>
      <c r="B51" s="157" t="s">
        <v>94</v>
      </c>
      <c r="C51" s="171">
        <v>76336807</v>
      </c>
      <c r="D51" s="171">
        <v>320503857</v>
      </c>
      <c r="E51" s="171">
        <v>14366851</v>
      </c>
      <c r="F51" s="171">
        <v>15363164</v>
      </c>
      <c r="G51" s="171">
        <v>16293224</v>
      </c>
    </row>
    <row r="52" spans="1:7">
      <c r="A52" s="158">
        <v>41050000</v>
      </c>
      <c r="B52" s="157" t="s">
        <v>138</v>
      </c>
      <c r="C52" s="171">
        <v>76336807</v>
      </c>
      <c r="D52" s="171">
        <v>320503857</v>
      </c>
      <c r="E52" s="171">
        <v>14366851</v>
      </c>
      <c r="F52" s="171">
        <v>15363164</v>
      </c>
      <c r="G52" s="171">
        <v>16293224</v>
      </c>
    </row>
    <row r="53" spans="1:7">
      <c r="A53" s="156" t="s">
        <v>42</v>
      </c>
      <c r="B53" s="157" t="s">
        <v>104</v>
      </c>
      <c r="C53" s="171">
        <v>65281473</v>
      </c>
      <c r="D53" s="171">
        <v>74020003</v>
      </c>
      <c r="E53" s="171"/>
      <c r="F53" s="171"/>
      <c r="G53" s="171"/>
    </row>
    <row r="54" spans="1:7">
      <c r="A54" s="158">
        <v>41050000</v>
      </c>
      <c r="B54" s="157" t="s">
        <v>138</v>
      </c>
      <c r="C54" s="171">
        <v>65281473</v>
      </c>
      <c r="D54" s="171">
        <v>74020003</v>
      </c>
      <c r="E54" s="171"/>
      <c r="F54" s="171"/>
      <c r="G54" s="171"/>
    </row>
    <row r="55" spans="1:7">
      <c r="A55" s="156" t="s">
        <v>42</v>
      </c>
      <c r="B55" s="157" t="s">
        <v>113</v>
      </c>
      <c r="C55" s="171">
        <v>141618280</v>
      </c>
      <c r="D55" s="171">
        <v>394523860</v>
      </c>
      <c r="E55" s="171">
        <v>14366851</v>
      </c>
      <c r="F55" s="171">
        <v>15363164</v>
      </c>
      <c r="G55" s="171">
        <v>16293224</v>
      </c>
    </row>
    <row r="56" spans="1:7">
      <c r="A56" s="156" t="s">
        <v>42</v>
      </c>
      <c r="B56" s="157" t="s">
        <v>43</v>
      </c>
      <c r="C56" s="171">
        <v>76336807</v>
      </c>
      <c r="D56" s="171">
        <v>320503857</v>
      </c>
      <c r="E56" s="171">
        <v>14366851</v>
      </c>
      <c r="F56" s="171">
        <v>15363164</v>
      </c>
      <c r="G56" s="171">
        <v>16293224</v>
      </c>
    </row>
    <row r="57" spans="1:7">
      <c r="A57" s="156" t="s">
        <v>42</v>
      </c>
      <c r="B57" s="157" t="s">
        <v>44</v>
      </c>
      <c r="C57" s="171">
        <v>65281473</v>
      </c>
      <c r="D57" s="171">
        <v>74020003</v>
      </c>
      <c r="E57" s="171"/>
      <c r="F57" s="171"/>
      <c r="G57" s="171"/>
    </row>
    <row r="58" spans="1:7">
      <c r="A58" s="156" t="s">
        <v>42</v>
      </c>
      <c r="B58" s="157" t="s">
        <v>139</v>
      </c>
      <c r="C58" s="171">
        <v>1723195459</v>
      </c>
      <c r="D58" s="171">
        <v>1919120051</v>
      </c>
      <c r="E58" s="171">
        <v>874984251</v>
      </c>
      <c r="F58" s="171">
        <v>864744064</v>
      </c>
      <c r="G58" s="171">
        <v>995013524</v>
      </c>
    </row>
    <row r="59" spans="1:7">
      <c r="A59" s="156" t="s">
        <v>42</v>
      </c>
      <c r="B59" s="157" t="s">
        <v>43</v>
      </c>
      <c r="C59" s="171">
        <v>1138640950</v>
      </c>
      <c r="D59" s="171">
        <v>1845100048</v>
      </c>
      <c r="E59" s="171">
        <v>874984251</v>
      </c>
      <c r="F59" s="171">
        <v>864744064</v>
      </c>
      <c r="G59" s="171">
        <v>995013524</v>
      </c>
    </row>
    <row r="60" spans="1:7">
      <c r="A60" s="156" t="s">
        <v>42</v>
      </c>
      <c r="B60" s="157" t="s">
        <v>44</v>
      </c>
      <c r="C60" s="171">
        <v>584554509</v>
      </c>
      <c r="D60" s="171">
        <v>74020003</v>
      </c>
      <c r="E60" s="171"/>
      <c r="F60" s="171"/>
      <c r="G60" s="171"/>
    </row>
    <row r="61" spans="1:7">
      <c r="A61" s="156" t="s">
        <v>42</v>
      </c>
      <c r="B61" s="157" t="s">
        <v>114</v>
      </c>
      <c r="C61" s="171">
        <v>3423098288</v>
      </c>
      <c r="D61" s="171">
        <v>3624366531</v>
      </c>
      <c r="E61" s="171">
        <v>2804907444</v>
      </c>
      <c r="F61" s="171">
        <v>3029449535</v>
      </c>
      <c r="G61" s="171">
        <v>3218778450</v>
      </c>
    </row>
    <row r="62" spans="1:7">
      <c r="A62" s="156" t="s">
        <v>42</v>
      </c>
      <c r="B62" s="157" t="s">
        <v>43</v>
      </c>
      <c r="C62" s="171">
        <v>2600060325</v>
      </c>
      <c r="D62" s="171">
        <v>3346268648</v>
      </c>
      <c r="E62" s="171">
        <v>2551518751</v>
      </c>
      <c r="F62" s="171">
        <v>2783279164</v>
      </c>
      <c r="G62" s="171">
        <v>2974211324</v>
      </c>
    </row>
    <row r="63" spans="1:7">
      <c r="A63" s="156" t="s">
        <v>42</v>
      </c>
      <c r="B63" s="157" t="s">
        <v>44</v>
      </c>
      <c r="C63" s="171">
        <v>823037963</v>
      </c>
      <c r="D63" s="171">
        <v>278097883</v>
      </c>
      <c r="E63" s="171">
        <v>253388693</v>
      </c>
      <c r="F63" s="171">
        <v>246170371</v>
      </c>
      <c r="G63" s="171">
        <v>244567126</v>
      </c>
    </row>
    <row r="65" spans="1:7" ht="18.75" customHeight="1">
      <c r="A65" s="181" t="s">
        <v>147</v>
      </c>
      <c r="B65" s="181"/>
      <c r="C65" s="181"/>
      <c r="F65" s="169"/>
      <c r="G65" s="169" t="s">
        <v>74</v>
      </c>
    </row>
  </sheetData>
  <mergeCells count="6">
    <mergeCell ref="B4:F4"/>
    <mergeCell ref="B10:F10"/>
    <mergeCell ref="B41:F41"/>
    <mergeCell ref="B50:F50"/>
    <mergeCell ref="A65:C65"/>
    <mergeCell ref="F2:G2"/>
  </mergeCells>
  <pageMargins left="0.55118110236220474" right="0.35433070866141736" top="0.19685039370078741" bottom="0.23622047244094491" header="0.43307086614173229" footer="0.19685039370078741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B5629-9487-45E7-86F4-4E12E644F3CE}">
  <sheetPr>
    <tabColor indexed="11"/>
  </sheetPr>
  <dimension ref="A1:S53"/>
  <sheetViews>
    <sheetView view="pageBreakPreview" zoomScale="90" zoomScaleNormal="85" zoomScaleSheetLayoutView="90" workbookViewId="0">
      <selection activeCell="L7" sqref="L7"/>
    </sheetView>
  </sheetViews>
  <sheetFormatPr defaultColWidth="9.1796875" defaultRowHeight="13"/>
  <cols>
    <col min="1" max="1" width="10.26953125" style="58" customWidth="1"/>
    <col min="2" max="2" width="51.54296875" style="58" customWidth="1"/>
    <col min="3" max="3" width="17.453125" style="58" customWidth="1"/>
    <col min="4" max="5" width="18.7265625" style="58" customWidth="1"/>
    <col min="6" max="6" width="19.81640625" style="58" customWidth="1"/>
    <col min="7" max="7" width="18.7265625" style="58" customWidth="1"/>
    <col min="8" max="8" width="13.26953125" style="58" customWidth="1"/>
    <col min="9" max="9" width="9.1796875" style="58"/>
    <col min="10" max="10" width="14.26953125" style="58" customWidth="1"/>
    <col min="11" max="11" width="11.81640625" style="58" bestFit="1" customWidth="1"/>
    <col min="12" max="16384" width="9.1796875" style="58"/>
  </cols>
  <sheetData>
    <row r="1" spans="1:19" ht="15.5">
      <c r="D1" s="59"/>
      <c r="E1" s="60"/>
      <c r="F1" s="59" t="s">
        <v>60</v>
      </c>
      <c r="G1" s="61"/>
    </row>
    <row r="2" spans="1:19" ht="48" customHeight="1">
      <c r="D2" s="173"/>
      <c r="E2" s="173"/>
      <c r="F2" s="182" t="s">
        <v>148</v>
      </c>
      <c r="G2" s="182"/>
    </row>
    <row r="3" spans="1:19" ht="15.5">
      <c r="A3" s="62"/>
      <c r="D3" s="59"/>
      <c r="E3" s="60"/>
      <c r="F3" s="61"/>
      <c r="G3" s="61"/>
    </row>
    <row r="4" spans="1:19" ht="22.15" customHeight="1">
      <c r="B4" s="177" t="s">
        <v>75</v>
      </c>
      <c r="C4" s="177"/>
      <c r="D4" s="177"/>
      <c r="E4" s="177"/>
      <c r="F4" s="177"/>
      <c r="G4" s="177"/>
      <c r="H4" s="63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7.5">
      <c r="B5" s="83">
        <v>1710000000</v>
      </c>
      <c r="C5" s="65"/>
      <c r="D5" s="65"/>
    </row>
    <row r="6" spans="1:19">
      <c r="B6" s="66" t="s">
        <v>14</v>
      </c>
      <c r="C6" s="65"/>
      <c r="D6" s="65"/>
    </row>
    <row r="7" spans="1:19" ht="15" customHeight="1">
      <c r="G7" s="65" t="s">
        <v>16</v>
      </c>
    </row>
    <row r="8" spans="1:19" s="112" customFormat="1" ht="33.75" customHeight="1">
      <c r="A8" s="111" t="s">
        <v>41</v>
      </c>
      <c r="B8" s="111" t="s">
        <v>46</v>
      </c>
      <c r="C8" s="67" t="s">
        <v>124</v>
      </c>
      <c r="D8" s="67" t="s">
        <v>125</v>
      </c>
      <c r="E8" s="67" t="s">
        <v>126</v>
      </c>
      <c r="F8" s="67" t="s">
        <v>127</v>
      </c>
      <c r="G8" s="67" t="s">
        <v>128</v>
      </c>
    </row>
    <row r="9" spans="1:19" s="116" customFormat="1">
      <c r="A9" s="113">
        <v>1</v>
      </c>
      <c r="B9" s="114">
        <v>2</v>
      </c>
      <c r="C9" s="114">
        <v>3</v>
      </c>
      <c r="D9" s="114">
        <v>4</v>
      </c>
      <c r="E9" s="114">
        <v>5</v>
      </c>
      <c r="F9" s="115">
        <v>6</v>
      </c>
      <c r="G9" s="115">
        <v>7</v>
      </c>
    </row>
    <row r="10" spans="1:19" s="68" customFormat="1" ht="22.5" customHeight="1">
      <c r="A10" s="184" t="s">
        <v>61</v>
      </c>
      <c r="B10" s="184"/>
      <c r="C10" s="184"/>
      <c r="D10" s="184"/>
      <c r="E10" s="184"/>
      <c r="F10" s="184"/>
      <c r="G10" s="184"/>
    </row>
    <row r="11" spans="1:19" s="120" customFormat="1" ht="22.5" customHeight="1">
      <c r="A11" s="117">
        <v>200000</v>
      </c>
      <c r="B11" s="118" t="s">
        <v>63</v>
      </c>
      <c r="C11" s="119">
        <f>C12+C13</f>
        <v>325840564</v>
      </c>
      <c r="D11" s="119">
        <f>D12+D13</f>
        <v>126374626</v>
      </c>
      <c r="E11" s="119">
        <f>E12+E13</f>
        <v>0</v>
      </c>
      <c r="F11" s="119">
        <f>F12+F13</f>
        <v>0</v>
      </c>
      <c r="G11" s="119">
        <f>G12+G13</f>
        <v>0</v>
      </c>
      <c r="J11" s="121"/>
    </row>
    <row r="12" spans="1:19" s="122" customFormat="1" ht="22.5" customHeight="1">
      <c r="A12" s="72" t="s">
        <v>42</v>
      </c>
      <c r="B12" s="73" t="s">
        <v>43</v>
      </c>
      <c r="C12" s="74">
        <f t="shared" ref="C12:G13" si="0">C15</f>
        <v>-103161452</v>
      </c>
      <c r="D12" s="74">
        <f t="shared" si="0"/>
        <v>-1169174690</v>
      </c>
      <c r="E12" s="74">
        <f t="shared" si="0"/>
        <v>-100000000</v>
      </c>
      <c r="F12" s="74">
        <f t="shared" si="0"/>
        <v>-150000000</v>
      </c>
      <c r="G12" s="74">
        <f t="shared" si="0"/>
        <v>-200000000</v>
      </c>
    </row>
    <row r="13" spans="1:19" s="122" customFormat="1" ht="22.5" customHeight="1">
      <c r="A13" s="72" t="s">
        <v>42</v>
      </c>
      <c r="B13" s="73" t="s">
        <v>44</v>
      </c>
      <c r="C13" s="74">
        <f t="shared" si="0"/>
        <v>429002016</v>
      </c>
      <c r="D13" s="74">
        <f t="shared" si="0"/>
        <v>1295549316</v>
      </c>
      <c r="E13" s="74">
        <f t="shared" si="0"/>
        <v>100000000</v>
      </c>
      <c r="F13" s="74">
        <f t="shared" si="0"/>
        <v>150000000</v>
      </c>
      <c r="G13" s="74">
        <f t="shared" si="0"/>
        <v>200000000</v>
      </c>
    </row>
    <row r="14" spans="1:19" ht="32.25" customHeight="1">
      <c r="A14" s="123">
        <v>208000</v>
      </c>
      <c r="B14" s="124" t="s">
        <v>1</v>
      </c>
      <c r="C14" s="125">
        <f>C15+C16</f>
        <v>325840564</v>
      </c>
      <c r="D14" s="125">
        <f>D15+D16</f>
        <v>126374626</v>
      </c>
      <c r="E14" s="125">
        <f>E15+E16</f>
        <v>0</v>
      </c>
      <c r="F14" s="125">
        <f>F15+F16</f>
        <v>0</v>
      </c>
      <c r="G14" s="126">
        <f>G15+G16</f>
        <v>0</v>
      </c>
      <c r="H14" s="127"/>
      <c r="J14" s="127"/>
    </row>
    <row r="15" spans="1:19" s="132" customFormat="1" ht="17.25" customHeight="1">
      <c r="A15" s="128"/>
      <c r="B15" s="129" t="s">
        <v>43</v>
      </c>
      <c r="C15" s="130">
        <v>-103161452</v>
      </c>
      <c r="D15" s="130">
        <v>-1169174690</v>
      </c>
      <c r="E15" s="74">
        <v>-100000000</v>
      </c>
      <c r="F15" s="74">
        <v>-150000000</v>
      </c>
      <c r="G15" s="74">
        <v>-200000000</v>
      </c>
      <c r="H15" s="131"/>
    </row>
    <row r="16" spans="1:19" s="132" customFormat="1" ht="17.25" customHeight="1">
      <c r="A16" s="128"/>
      <c r="B16" s="129" t="s">
        <v>44</v>
      </c>
      <c r="C16" s="130">
        <v>429002016</v>
      </c>
      <c r="D16" s="130">
        <v>1295549316</v>
      </c>
      <c r="E16" s="74">
        <v>100000000</v>
      </c>
      <c r="F16" s="74">
        <v>150000000</v>
      </c>
      <c r="G16" s="74">
        <v>200000000</v>
      </c>
      <c r="J16" s="131"/>
      <c r="K16" s="131"/>
    </row>
    <row r="17" spans="1:11" ht="18.75" hidden="1" customHeight="1">
      <c r="A17" s="123">
        <v>208100</v>
      </c>
      <c r="B17" s="124" t="s">
        <v>2</v>
      </c>
      <c r="C17" s="125">
        <f>C18+C19</f>
        <v>123008793.39000002</v>
      </c>
      <c r="D17" s="125">
        <f>D18+D19</f>
        <v>0</v>
      </c>
      <c r="E17" s="125">
        <f>E18+E19</f>
        <v>0</v>
      </c>
      <c r="F17" s="125">
        <f>F18+F19</f>
        <v>0</v>
      </c>
      <c r="G17" s="125">
        <f>G18+G19</f>
        <v>0</v>
      </c>
    </row>
    <row r="18" spans="1:11" s="132" customFormat="1" ht="17.25" hidden="1" customHeight="1">
      <c r="A18" s="128"/>
      <c r="B18" s="129" t="s">
        <v>43</v>
      </c>
      <c r="C18" s="130">
        <v>108778920.43000001</v>
      </c>
      <c r="D18" s="133"/>
      <c r="E18" s="133"/>
      <c r="F18" s="133"/>
      <c r="G18" s="133"/>
    </row>
    <row r="19" spans="1:11" s="132" customFormat="1" ht="17.25" hidden="1" customHeight="1">
      <c r="A19" s="128"/>
      <c r="B19" s="129" t="s">
        <v>44</v>
      </c>
      <c r="C19" s="130">
        <v>14229872.960000001</v>
      </c>
      <c r="D19" s="133"/>
      <c r="E19" s="133"/>
      <c r="F19" s="133"/>
      <c r="G19" s="133"/>
    </row>
    <row r="20" spans="1:11" ht="17.25" hidden="1" customHeight="1">
      <c r="A20" s="123">
        <v>208200</v>
      </c>
      <c r="B20" s="124" t="s">
        <v>15</v>
      </c>
      <c r="C20" s="125">
        <f>C21+C22</f>
        <v>209653421.22999999</v>
      </c>
      <c r="D20" s="125">
        <f>D21+D22</f>
        <v>0</v>
      </c>
      <c r="E20" s="125">
        <f>E21+E22</f>
        <v>0</v>
      </c>
      <c r="F20" s="125">
        <f>F21+F22</f>
        <v>0</v>
      </c>
      <c r="G20" s="125">
        <f>G21+G22</f>
        <v>0</v>
      </c>
    </row>
    <row r="21" spans="1:11" s="132" customFormat="1" ht="17.25" hidden="1" customHeight="1">
      <c r="A21" s="128"/>
      <c r="B21" s="129" t="s">
        <v>43</v>
      </c>
      <c r="C21" s="130">
        <v>177721188.28999999</v>
      </c>
      <c r="D21" s="133"/>
      <c r="E21" s="133"/>
      <c r="F21" s="133"/>
      <c r="G21" s="133"/>
    </row>
    <row r="22" spans="1:11" s="132" customFormat="1" ht="17.25" hidden="1" customHeight="1">
      <c r="A22" s="128"/>
      <c r="B22" s="129" t="s">
        <v>44</v>
      </c>
      <c r="C22" s="130">
        <v>31932232.940000001</v>
      </c>
      <c r="D22" s="133"/>
      <c r="E22" s="133"/>
      <c r="F22" s="133"/>
      <c r="G22" s="133"/>
    </row>
    <row r="23" spans="1:11" ht="46.5" hidden="1" customHeight="1">
      <c r="A23" s="123">
        <v>208400</v>
      </c>
      <c r="B23" s="124" t="s">
        <v>12</v>
      </c>
      <c r="C23" s="125">
        <f>C24+C25</f>
        <v>0</v>
      </c>
      <c r="D23" s="125">
        <f>D24+D25</f>
        <v>0</v>
      </c>
      <c r="E23" s="125">
        <f>E24+E25</f>
        <v>0</v>
      </c>
      <c r="F23" s="125">
        <f>F24+F25</f>
        <v>0</v>
      </c>
      <c r="G23" s="125">
        <f>G24+G25</f>
        <v>0</v>
      </c>
    </row>
    <row r="24" spans="1:11" s="132" customFormat="1" ht="17.25" hidden="1" customHeight="1">
      <c r="A24" s="128"/>
      <c r="B24" s="129" t="s">
        <v>43</v>
      </c>
      <c r="C24" s="130">
        <v>-301825318.06999999</v>
      </c>
      <c r="D24" s="130"/>
      <c r="E24" s="130"/>
      <c r="F24" s="130"/>
      <c r="G24" s="130"/>
    </row>
    <row r="25" spans="1:11" s="132" customFormat="1" ht="17.25" hidden="1" customHeight="1">
      <c r="A25" s="128"/>
      <c r="B25" s="129" t="s">
        <v>44</v>
      </c>
      <c r="C25" s="130">
        <f>-C24</f>
        <v>301825318.06999999</v>
      </c>
      <c r="D25" s="130">
        <f>-D24</f>
        <v>0</v>
      </c>
      <c r="E25" s="130">
        <f>-E24</f>
        <v>0</v>
      </c>
      <c r="F25" s="130">
        <f>-F24</f>
        <v>0</v>
      </c>
      <c r="G25" s="130">
        <f>-G24</f>
        <v>0</v>
      </c>
    </row>
    <row r="26" spans="1:11" s="120" customFormat="1" ht="22.5" customHeight="1">
      <c r="A26" s="117">
        <v>300000</v>
      </c>
      <c r="B26" s="118" t="s">
        <v>64</v>
      </c>
      <c r="C26" s="119">
        <f>C27+C28</f>
        <v>0</v>
      </c>
      <c r="D26" s="119">
        <f>D27+D28</f>
        <v>0</v>
      </c>
      <c r="E26" s="119">
        <f>E27+E28</f>
        <v>0</v>
      </c>
      <c r="F26" s="119">
        <f>F27+F28</f>
        <v>0</v>
      </c>
      <c r="G26" s="119">
        <f>G27+G28</f>
        <v>0</v>
      </c>
      <c r="K26" s="121"/>
    </row>
    <row r="27" spans="1:11" s="122" customFormat="1" ht="22.5" customHeight="1">
      <c r="A27" s="72" t="s">
        <v>42</v>
      </c>
      <c r="B27" s="73" t="s">
        <v>43</v>
      </c>
      <c r="C27" s="74"/>
      <c r="D27" s="74"/>
      <c r="E27" s="74"/>
      <c r="F27" s="74"/>
      <c r="G27" s="74"/>
      <c r="K27" s="134"/>
    </row>
    <row r="28" spans="1:11" s="122" customFormat="1" ht="22.5" customHeight="1">
      <c r="A28" s="72" t="s">
        <v>42</v>
      </c>
      <c r="B28" s="73" t="s">
        <v>44</v>
      </c>
      <c r="C28" s="74"/>
      <c r="D28" s="74"/>
      <c r="E28" s="74"/>
      <c r="F28" s="74"/>
      <c r="G28" s="74"/>
      <c r="K28" s="134"/>
    </row>
    <row r="29" spans="1:11" ht="23.25" customHeight="1">
      <c r="A29" s="135" t="s">
        <v>70</v>
      </c>
      <c r="B29" s="136" t="s">
        <v>54</v>
      </c>
      <c r="C29" s="70">
        <f>C30+C31</f>
        <v>325840564</v>
      </c>
      <c r="D29" s="70">
        <f>D30+D31</f>
        <v>126374626</v>
      </c>
      <c r="E29" s="70">
        <f>E30+E31</f>
        <v>0</v>
      </c>
      <c r="F29" s="70">
        <f>F30+F31</f>
        <v>0</v>
      </c>
      <c r="G29" s="70">
        <f>G30+G31</f>
        <v>0</v>
      </c>
    </row>
    <row r="30" spans="1:11" ht="22.5" customHeight="1">
      <c r="A30" s="72" t="s">
        <v>42</v>
      </c>
      <c r="B30" s="73" t="s">
        <v>43</v>
      </c>
      <c r="C30" s="137">
        <f>C12+C27</f>
        <v>-103161452</v>
      </c>
      <c r="D30" s="137">
        <f>D12+D27</f>
        <v>-1169174690</v>
      </c>
      <c r="E30" s="137">
        <f>E12+E27</f>
        <v>-100000000</v>
      </c>
      <c r="F30" s="137">
        <f>F12+F27</f>
        <v>-150000000</v>
      </c>
      <c r="G30" s="137">
        <f>G12+G27</f>
        <v>-200000000</v>
      </c>
    </row>
    <row r="31" spans="1:11" s="122" customFormat="1" ht="22.5" customHeight="1">
      <c r="A31" s="72" t="s">
        <v>42</v>
      </c>
      <c r="B31" s="73" t="s">
        <v>44</v>
      </c>
      <c r="C31" s="74">
        <f>C28+C13</f>
        <v>429002016</v>
      </c>
      <c r="D31" s="74">
        <f>D28+D13</f>
        <v>1295549316</v>
      </c>
      <c r="E31" s="74">
        <f>E28+E13</f>
        <v>100000000</v>
      </c>
      <c r="F31" s="74">
        <f>F28+F13</f>
        <v>150000000</v>
      </c>
      <c r="G31" s="74">
        <f>G28+G13</f>
        <v>200000000</v>
      </c>
    </row>
    <row r="32" spans="1:11" ht="19.5" customHeight="1">
      <c r="A32" s="185" t="s">
        <v>62</v>
      </c>
      <c r="B32" s="185"/>
      <c r="C32" s="185"/>
      <c r="D32" s="185"/>
      <c r="E32" s="185"/>
      <c r="F32" s="185"/>
      <c r="G32" s="185"/>
    </row>
    <row r="33" spans="1:7" s="120" customFormat="1" ht="32.25" customHeight="1">
      <c r="A33" s="117">
        <v>400000</v>
      </c>
      <c r="B33" s="118" t="s">
        <v>65</v>
      </c>
      <c r="C33" s="119">
        <f>C34+C35</f>
        <v>0</v>
      </c>
      <c r="D33" s="119">
        <f>D34+D35</f>
        <v>0</v>
      </c>
      <c r="E33" s="119">
        <f>E34+E35</f>
        <v>0</v>
      </c>
      <c r="F33" s="119">
        <f>F34+F35</f>
        <v>0</v>
      </c>
      <c r="G33" s="119">
        <f>G34+G35</f>
        <v>0</v>
      </c>
    </row>
    <row r="34" spans="1:7" s="122" customFormat="1" ht="22.9" customHeight="1">
      <c r="A34" s="72" t="s">
        <v>42</v>
      </c>
      <c r="B34" s="73" t="s">
        <v>43</v>
      </c>
      <c r="C34" s="74"/>
      <c r="D34" s="74"/>
      <c r="E34" s="74"/>
      <c r="F34" s="74"/>
      <c r="G34" s="74"/>
    </row>
    <row r="35" spans="1:7" s="122" customFormat="1" ht="22.9" customHeight="1">
      <c r="A35" s="72" t="s">
        <v>42</v>
      </c>
      <c r="B35" s="73" t="s">
        <v>44</v>
      </c>
      <c r="C35" s="74"/>
      <c r="D35" s="74"/>
      <c r="E35" s="74"/>
      <c r="F35" s="74"/>
      <c r="G35" s="74"/>
    </row>
    <row r="36" spans="1:7" s="69" customFormat="1" ht="32.25" customHeight="1">
      <c r="A36" s="117">
        <v>600000</v>
      </c>
      <c r="B36" s="118" t="s">
        <v>66</v>
      </c>
      <c r="C36" s="119">
        <f>C37+C38</f>
        <v>325840564</v>
      </c>
      <c r="D36" s="119">
        <f>D37+D38</f>
        <v>126374626</v>
      </c>
      <c r="E36" s="119">
        <f>E37+E38</f>
        <v>0</v>
      </c>
      <c r="F36" s="119">
        <f>F37+F38</f>
        <v>0</v>
      </c>
      <c r="G36" s="119">
        <f>G37+G38</f>
        <v>0</v>
      </c>
    </row>
    <row r="37" spans="1:7" s="75" customFormat="1" ht="22.5" customHeight="1">
      <c r="A37" s="72" t="s">
        <v>42</v>
      </c>
      <c r="B37" s="73" t="s">
        <v>43</v>
      </c>
      <c r="C37" s="138">
        <f t="shared" ref="C37:G38" si="1">C12</f>
        <v>-103161452</v>
      </c>
      <c r="D37" s="138">
        <f t="shared" si="1"/>
        <v>-1169174690</v>
      </c>
      <c r="E37" s="138">
        <f t="shared" si="1"/>
        <v>-100000000</v>
      </c>
      <c r="F37" s="138">
        <f t="shared" si="1"/>
        <v>-150000000</v>
      </c>
      <c r="G37" s="138">
        <f t="shared" si="1"/>
        <v>-200000000</v>
      </c>
    </row>
    <row r="38" spans="1:7" s="75" customFormat="1" ht="22.5" customHeight="1">
      <c r="A38" s="72" t="s">
        <v>42</v>
      </c>
      <c r="B38" s="73" t="s">
        <v>44</v>
      </c>
      <c r="C38" s="138">
        <f t="shared" si="1"/>
        <v>429002016</v>
      </c>
      <c r="D38" s="138">
        <f t="shared" si="1"/>
        <v>1295549316</v>
      </c>
      <c r="E38" s="138">
        <f t="shared" si="1"/>
        <v>100000000</v>
      </c>
      <c r="F38" s="138">
        <f t="shared" si="1"/>
        <v>150000000</v>
      </c>
      <c r="G38" s="138">
        <f t="shared" si="1"/>
        <v>200000000</v>
      </c>
    </row>
    <row r="39" spans="1:7" ht="15.75" customHeight="1">
      <c r="A39" s="123">
        <v>602000</v>
      </c>
      <c r="B39" s="124" t="s">
        <v>0</v>
      </c>
      <c r="C39" s="125">
        <f>C40+C41</f>
        <v>325840564</v>
      </c>
      <c r="D39" s="125">
        <f>D40+D41</f>
        <v>126374626</v>
      </c>
      <c r="E39" s="125">
        <f>E40+E41</f>
        <v>0</v>
      </c>
      <c r="F39" s="125">
        <f>F40+F41</f>
        <v>0</v>
      </c>
      <c r="G39" s="125">
        <f>G40+G41</f>
        <v>0</v>
      </c>
    </row>
    <row r="40" spans="1:7" s="132" customFormat="1" ht="15.75" customHeight="1">
      <c r="A40" s="128"/>
      <c r="B40" s="129" t="s">
        <v>43</v>
      </c>
      <c r="C40" s="130">
        <f t="shared" ref="C40:G41" si="2">C15</f>
        <v>-103161452</v>
      </c>
      <c r="D40" s="130">
        <f t="shared" si="2"/>
        <v>-1169174690</v>
      </c>
      <c r="E40" s="130">
        <f>E15</f>
        <v>-100000000</v>
      </c>
      <c r="F40" s="130">
        <f t="shared" si="2"/>
        <v>-150000000</v>
      </c>
      <c r="G40" s="130">
        <f t="shared" si="2"/>
        <v>-200000000</v>
      </c>
    </row>
    <row r="41" spans="1:7" s="132" customFormat="1" ht="15.75" customHeight="1">
      <c r="A41" s="128"/>
      <c r="B41" s="129" t="s">
        <v>44</v>
      </c>
      <c r="C41" s="130">
        <f t="shared" si="2"/>
        <v>429002016</v>
      </c>
      <c r="D41" s="130">
        <f t="shared" si="2"/>
        <v>1295549316</v>
      </c>
      <c r="E41" s="130">
        <f t="shared" si="2"/>
        <v>100000000</v>
      </c>
      <c r="F41" s="130">
        <f t="shared" si="2"/>
        <v>150000000</v>
      </c>
      <c r="G41" s="130">
        <f t="shared" si="2"/>
        <v>200000000</v>
      </c>
    </row>
    <row r="42" spans="1:7" ht="16.75" hidden="1" customHeight="1">
      <c r="A42" s="123">
        <v>602100</v>
      </c>
      <c r="B42" s="124" t="s">
        <v>2</v>
      </c>
      <c r="C42" s="125">
        <f>C43+C44</f>
        <v>123008793.39000002</v>
      </c>
      <c r="D42" s="125">
        <f>D43+D44</f>
        <v>0</v>
      </c>
      <c r="E42" s="125">
        <f>E43+E44</f>
        <v>0</v>
      </c>
      <c r="F42" s="125">
        <f>F43+F44</f>
        <v>0</v>
      </c>
      <c r="G42" s="125">
        <f>G43+G44</f>
        <v>0</v>
      </c>
    </row>
    <row r="43" spans="1:7" s="132" customFormat="1" ht="16.75" hidden="1" customHeight="1">
      <c r="A43" s="128"/>
      <c r="B43" s="129" t="s">
        <v>43</v>
      </c>
      <c r="C43" s="130">
        <f t="shared" ref="C43:G44" si="3">C18</f>
        <v>108778920.43000001</v>
      </c>
      <c r="D43" s="130">
        <f t="shared" si="3"/>
        <v>0</v>
      </c>
      <c r="E43" s="130">
        <f t="shared" si="3"/>
        <v>0</v>
      </c>
      <c r="F43" s="130">
        <f t="shared" si="3"/>
        <v>0</v>
      </c>
      <c r="G43" s="130">
        <f t="shared" si="3"/>
        <v>0</v>
      </c>
    </row>
    <row r="44" spans="1:7" s="132" customFormat="1" ht="16.75" hidden="1" customHeight="1">
      <c r="A44" s="128"/>
      <c r="B44" s="129" t="s">
        <v>44</v>
      </c>
      <c r="C44" s="130">
        <f t="shared" si="3"/>
        <v>14229872.960000001</v>
      </c>
      <c r="D44" s="130">
        <f t="shared" si="3"/>
        <v>0</v>
      </c>
      <c r="E44" s="130">
        <f t="shared" si="3"/>
        <v>0</v>
      </c>
      <c r="F44" s="130">
        <f t="shared" si="3"/>
        <v>0</v>
      </c>
      <c r="G44" s="130">
        <f t="shared" si="3"/>
        <v>0</v>
      </c>
    </row>
    <row r="45" spans="1:7" ht="29.25" hidden="1" customHeight="1">
      <c r="A45" s="123">
        <v>602400</v>
      </c>
      <c r="B45" s="124" t="s">
        <v>12</v>
      </c>
      <c r="C45" s="125">
        <f>C46+C47</f>
        <v>0</v>
      </c>
      <c r="D45" s="125">
        <f>D46+D47</f>
        <v>0</v>
      </c>
      <c r="E45" s="125">
        <f>E46+E47</f>
        <v>0</v>
      </c>
      <c r="F45" s="125">
        <f>F46+F47</f>
        <v>0</v>
      </c>
      <c r="G45" s="125">
        <f>G46+G47</f>
        <v>0</v>
      </c>
    </row>
    <row r="46" spans="1:7" s="132" customFormat="1" ht="17.25" hidden="1" customHeight="1">
      <c r="A46" s="139"/>
      <c r="B46" s="129" t="s">
        <v>43</v>
      </c>
      <c r="C46" s="130">
        <f t="shared" ref="C46:G47" si="4">C24</f>
        <v>-301825318.06999999</v>
      </c>
      <c r="D46" s="130">
        <f t="shared" si="4"/>
        <v>0</v>
      </c>
      <c r="E46" s="130">
        <f t="shared" si="4"/>
        <v>0</v>
      </c>
      <c r="F46" s="130">
        <f t="shared" si="4"/>
        <v>0</v>
      </c>
      <c r="G46" s="130">
        <f t="shared" si="4"/>
        <v>0</v>
      </c>
    </row>
    <row r="47" spans="1:7" s="132" customFormat="1" ht="18.75" hidden="1" customHeight="1">
      <c r="A47" s="139"/>
      <c r="B47" s="129" t="s">
        <v>44</v>
      </c>
      <c r="C47" s="130">
        <f t="shared" si="4"/>
        <v>301825318.06999999</v>
      </c>
      <c r="D47" s="130">
        <f t="shared" si="4"/>
        <v>0</v>
      </c>
      <c r="E47" s="130">
        <f t="shared" si="4"/>
        <v>0</v>
      </c>
      <c r="F47" s="130">
        <f t="shared" si="4"/>
        <v>0</v>
      </c>
      <c r="G47" s="130">
        <f t="shared" si="4"/>
        <v>0</v>
      </c>
    </row>
    <row r="48" spans="1:7" s="120" customFormat="1" ht="22.5" customHeight="1">
      <c r="A48" s="135" t="s">
        <v>70</v>
      </c>
      <c r="B48" s="136" t="s">
        <v>59</v>
      </c>
      <c r="C48" s="70">
        <f>C49+C50</f>
        <v>325840564</v>
      </c>
      <c r="D48" s="70">
        <f>D49+D50</f>
        <v>126374626</v>
      </c>
      <c r="E48" s="70">
        <f>E49+E50</f>
        <v>0</v>
      </c>
      <c r="F48" s="70">
        <f>F49+F50</f>
        <v>0</v>
      </c>
      <c r="G48" s="70">
        <f>G49+G50</f>
        <v>0</v>
      </c>
    </row>
    <row r="49" spans="1:7" ht="22.5" customHeight="1">
      <c r="A49" s="72" t="s">
        <v>42</v>
      </c>
      <c r="B49" s="73" t="s">
        <v>43</v>
      </c>
      <c r="C49" s="137">
        <f>C37+C34</f>
        <v>-103161452</v>
      </c>
      <c r="D49" s="137">
        <f t="shared" ref="D49:G50" si="5">D37+D34</f>
        <v>-1169174690</v>
      </c>
      <c r="E49" s="137">
        <f t="shared" si="5"/>
        <v>-100000000</v>
      </c>
      <c r="F49" s="137">
        <f t="shared" si="5"/>
        <v>-150000000</v>
      </c>
      <c r="G49" s="137">
        <f t="shared" si="5"/>
        <v>-200000000</v>
      </c>
    </row>
    <row r="50" spans="1:7" s="122" customFormat="1" ht="22.5" customHeight="1">
      <c r="A50" s="72" t="s">
        <v>42</v>
      </c>
      <c r="B50" s="73" t="s">
        <v>44</v>
      </c>
      <c r="C50" s="137">
        <f>C38+C35</f>
        <v>429002016</v>
      </c>
      <c r="D50" s="74">
        <f t="shared" si="5"/>
        <v>1295549316</v>
      </c>
      <c r="E50" s="74">
        <f t="shared" si="5"/>
        <v>100000000</v>
      </c>
      <c r="F50" s="74">
        <f t="shared" si="5"/>
        <v>150000000</v>
      </c>
      <c r="G50" s="74">
        <f t="shared" si="5"/>
        <v>200000000</v>
      </c>
    </row>
    <row r="51" spans="1:7" s="141" customFormat="1" ht="30.75" customHeight="1">
      <c r="A51" s="140"/>
      <c r="B51" s="186"/>
      <c r="C51" s="186"/>
      <c r="D51" s="76"/>
      <c r="E51" s="76"/>
      <c r="F51" s="183"/>
      <c r="G51" s="183"/>
    </row>
    <row r="52" spans="1:7" ht="37.5" customHeight="1">
      <c r="A52" s="181" t="s">
        <v>147</v>
      </c>
      <c r="B52" s="181"/>
      <c r="C52" s="181"/>
      <c r="D52" s="76"/>
      <c r="E52" s="76"/>
      <c r="F52" s="169"/>
      <c r="G52" s="169" t="s">
        <v>74</v>
      </c>
    </row>
    <row r="53" spans="1:7">
      <c r="D53" s="71"/>
    </row>
  </sheetData>
  <mergeCells count="7">
    <mergeCell ref="F2:G2"/>
    <mergeCell ref="A52:C52"/>
    <mergeCell ref="F51:G51"/>
    <mergeCell ref="A10:G10"/>
    <mergeCell ref="A32:G32"/>
    <mergeCell ref="B4:G4"/>
    <mergeCell ref="B51:C51"/>
  </mergeCells>
  <phoneticPr fontId="19" type="noConversion"/>
  <pageMargins left="0.78" right="0.35" top="0.36" bottom="0.22" header="0.38" footer="0.2"/>
  <pageSetup paperSize="9" scale="88" orientation="landscape" r:id="rId1"/>
  <headerFooter alignWithMargins="0"/>
  <rowBreaks count="1" manualBreakCount="1">
    <brk id="3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62BD-2973-45A5-ADDE-0B941B21843A}">
  <dimension ref="A1:S90"/>
  <sheetViews>
    <sheetView zoomScale="85" zoomScaleNormal="85" zoomScaleSheetLayoutView="90" workbookViewId="0">
      <selection activeCell="J5" sqref="J5"/>
    </sheetView>
  </sheetViews>
  <sheetFormatPr defaultColWidth="7.81640625" defaultRowHeight="12.5"/>
  <cols>
    <col min="1" max="1" width="10.26953125" style="30" customWidth="1"/>
    <col min="2" max="2" width="51.54296875" style="2" customWidth="1"/>
    <col min="3" max="3" width="17.81640625" style="2" customWidth="1"/>
    <col min="4" max="4" width="19.26953125" style="2" customWidth="1"/>
    <col min="5" max="5" width="18.453125" style="2" customWidth="1"/>
    <col min="6" max="6" width="18.81640625" style="2" customWidth="1"/>
    <col min="7" max="7" width="19.54296875" style="2" customWidth="1"/>
    <col min="8" max="8" width="8.7265625" style="2" customWidth="1"/>
    <col min="9" max="9" width="11.26953125" style="2" bestFit="1" customWidth="1"/>
    <col min="10" max="16384" width="7.81640625" style="2"/>
  </cols>
  <sheetData>
    <row r="1" spans="1:19" ht="15.5">
      <c r="D1" s="173"/>
      <c r="E1" s="173"/>
      <c r="F1" s="173" t="s">
        <v>3</v>
      </c>
      <c r="G1" s="173"/>
    </row>
    <row r="2" spans="1:19" ht="45.75" customHeight="1">
      <c r="D2" s="173"/>
      <c r="E2" s="173"/>
      <c r="F2" s="178" t="s">
        <v>148</v>
      </c>
      <c r="G2" s="178"/>
    </row>
    <row r="3" spans="1:19" ht="18">
      <c r="A3" s="31"/>
      <c r="D3" s="10"/>
      <c r="E3" s="3"/>
      <c r="F3" s="4"/>
      <c r="G3" s="4"/>
    </row>
    <row r="4" spans="1:19" ht="10.5" customHeight="1">
      <c r="D4" s="187"/>
      <c r="E4" s="187"/>
      <c r="F4" s="187"/>
      <c r="G4" s="187"/>
    </row>
    <row r="5" spans="1:19" ht="50.25" customHeight="1">
      <c r="B5" s="188" t="s">
        <v>71</v>
      </c>
      <c r="C5" s="188"/>
      <c r="D5" s="188"/>
      <c r="E5" s="188"/>
      <c r="F5" s="188"/>
      <c r="G5" s="188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7.5">
      <c r="B6" s="83">
        <v>17100000000</v>
      </c>
      <c r="C6" s="1"/>
      <c r="D6" s="1"/>
    </row>
    <row r="7" spans="1:19">
      <c r="B7" s="9" t="s">
        <v>14</v>
      </c>
      <c r="C7" s="1"/>
      <c r="D7" s="1"/>
    </row>
    <row r="8" spans="1:19" ht="15" customHeight="1">
      <c r="G8" s="1" t="s">
        <v>16</v>
      </c>
    </row>
    <row r="9" spans="1:19" s="19" customFormat="1" ht="60" customHeight="1">
      <c r="A9" s="32" t="s">
        <v>4</v>
      </c>
      <c r="B9" s="18" t="s">
        <v>18</v>
      </c>
      <c r="C9" s="13" t="s">
        <v>124</v>
      </c>
      <c r="D9" s="13" t="s">
        <v>125</v>
      </c>
      <c r="E9" s="13" t="s">
        <v>126</v>
      </c>
      <c r="F9" s="13" t="s">
        <v>127</v>
      </c>
      <c r="G9" s="13" t="s">
        <v>128</v>
      </c>
    </row>
    <row r="10" spans="1:19" s="24" customFormat="1">
      <c r="A10" s="33">
        <v>1</v>
      </c>
      <c r="B10" s="150">
        <v>2</v>
      </c>
      <c r="C10" s="150">
        <v>3</v>
      </c>
      <c r="D10" s="150">
        <v>4</v>
      </c>
      <c r="E10" s="150">
        <v>5</v>
      </c>
      <c r="F10" s="149">
        <v>6</v>
      </c>
      <c r="G10" s="149">
        <v>7</v>
      </c>
    </row>
    <row r="11" spans="1:19" s="26" customFormat="1" ht="21" customHeight="1">
      <c r="A11" s="34" t="s">
        <v>116</v>
      </c>
      <c r="B11" s="15" t="s">
        <v>77</v>
      </c>
      <c r="C11" s="42">
        <f>C13+C14</f>
        <v>38542805.950000003</v>
      </c>
      <c r="D11" s="42">
        <f>D13+D14</f>
        <v>43393800</v>
      </c>
      <c r="E11" s="42">
        <f>E13+E14</f>
        <v>46598200</v>
      </c>
      <c r="F11" s="42">
        <f>F13+F14</f>
        <v>49697300</v>
      </c>
      <c r="G11" s="42">
        <f>G13+G14</f>
        <v>52701300</v>
      </c>
    </row>
    <row r="12" spans="1:19" ht="21" customHeight="1">
      <c r="A12" s="165"/>
      <c r="B12" s="166" t="s">
        <v>13</v>
      </c>
      <c r="C12" s="167"/>
      <c r="D12" s="167"/>
      <c r="E12" s="167"/>
      <c r="F12" s="167"/>
      <c r="G12" s="167"/>
    </row>
    <row r="13" spans="1:19" ht="21" customHeight="1">
      <c r="A13" s="168" t="s">
        <v>42</v>
      </c>
      <c r="B13" s="152" t="s">
        <v>43</v>
      </c>
      <c r="C13" s="153">
        <v>38542805.950000003</v>
      </c>
      <c r="D13" s="153">
        <v>43393800</v>
      </c>
      <c r="E13" s="153">
        <v>46598200</v>
      </c>
      <c r="F13" s="153">
        <v>49697300</v>
      </c>
      <c r="G13" s="153">
        <v>52701300</v>
      </c>
    </row>
    <row r="14" spans="1:19" ht="21" customHeight="1">
      <c r="A14" s="168" t="s">
        <v>42</v>
      </c>
      <c r="B14" s="152" t="s">
        <v>44</v>
      </c>
      <c r="C14" s="153">
        <v>0</v>
      </c>
      <c r="D14" s="153">
        <v>0</v>
      </c>
      <c r="E14" s="153">
        <v>0</v>
      </c>
      <c r="F14" s="153">
        <v>0</v>
      </c>
      <c r="G14" s="153">
        <v>0</v>
      </c>
    </row>
    <row r="15" spans="1:19" ht="15.5">
      <c r="A15" s="34" t="s">
        <v>5</v>
      </c>
      <c r="B15" s="15" t="s">
        <v>78</v>
      </c>
      <c r="C15" s="42">
        <f>C17+C18</f>
        <v>152499511.25999999</v>
      </c>
      <c r="D15" s="42">
        <f>D17+D18</f>
        <v>46730400</v>
      </c>
      <c r="E15" s="42">
        <f>E17+E18</f>
        <v>46680400</v>
      </c>
      <c r="F15" s="42">
        <f>F17+F18</f>
        <v>57215100</v>
      </c>
      <c r="G15" s="42">
        <f>G17+G18</f>
        <v>62691700</v>
      </c>
    </row>
    <row r="16" spans="1:19" ht="21" customHeight="1">
      <c r="A16" s="165"/>
      <c r="B16" s="166" t="s">
        <v>13</v>
      </c>
      <c r="C16" s="167"/>
      <c r="D16" s="167"/>
      <c r="E16" s="167"/>
      <c r="F16" s="167"/>
      <c r="G16" s="167"/>
    </row>
    <row r="17" spans="1:7" ht="21" customHeight="1">
      <c r="A17" s="168" t="s">
        <v>42</v>
      </c>
      <c r="B17" s="152" t="s">
        <v>43</v>
      </c>
      <c r="C17" s="153">
        <v>57366793.020000003</v>
      </c>
      <c r="D17" s="153">
        <v>17986400</v>
      </c>
      <c r="E17" s="153">
        <v>46680400</v>
      </c>
      <c r="F17" s="153">
        <v>57215100</v>
      </c>
      <c r="G17" s="153">
        <v>62691700</v>
      </c>
    </row>
    <row r="18" spans="1:7" ht="21" customHeight="1">
      <c r="A18" s="168" t="s">
        <v>42</v>
      </c>
      <c r="B18" s="152" t="s">
        <v>44</v>
      </c>
      <c r="C18" s="153">
        <v>95132718.239999995</v>
      </c>
      <c r="D18" s="153">
        <v>28744000</v>
      </c>
      <c r="E18" s="153">
        <v>0</v>
      </c>
      <c r="F18" s="153">
        <v>0</v>
      </c>
      <c r="G18" s="153">
        <v>0</v>
      </c>
    </row>
    <row r="19" spans="1:7" ht="31">
      <c r="A19" s="34" t="s">
        <v>6</v>
      </c>
      <c r="B19" s="15" t="s">
        <v>140</v>
      </c>
      <c r="C19" s="42">
        <f>C21+C22</f>
        <v>1461755042.6500001</v>
      </c>
      <c r="D19" s="42">
        <f>D21+D22</f>
        <v>1286576307.52</v>
      </c>
      <c r="E19" s="42">
        <f>E21+E22</f>
        <v>1242730495</v>
      </c>
      <c r="F19" s="42">
        <f>F21+F22</f>
        <v>1336945200</v>
      </c>
      <c r="G19" s="42">
        <f>G21+G22</f>
        <v>1428944334</v>
      </c>
    </row>
    <row r="20" spans="1:7" ht="21" customHeight="1">
      <c r="A20" s="165"/>
      <c r="B20" s="166" t="s">
        <v>13</v>
      </c>
      <c r="C20" s="167"/>
      <c r="D20" s="167"/>
      <c r="E20" s="167"/>
      <c r="F20" s="167"/>
      <c r="G20" s="167"/>
    </row>
    <row r="21" spans="1:7" ht="21" customHeight="1">
      <c r="A21" s="168" t="s">
        <v>42</v>
      </c>
      <c r="B21" s="152" t="s">
        <v>43</v>
      </c>
      <c r="C21" s="153">
        <v>1177569239.4100001</v>
      </c>
      <c r="D21" s="153">
        <v>972742047</v>
      </c>
      <c r="E21" s="153">
        <v>1178710600</v>
      </c>
      <c r="F21" s="153">
        <v>1268380000</v>
      </c>
      <c r="G21" s="153">
        <v>1355510600</v>
      </c>
    </row>
    <row r="22" spans="1:7" ht="21" customHeight="1">
      <c r="A22" s="168" t="s">
        <v>42</v>
      </c>
      <c r="B22" s="152" t="s">
        <v>44</v>
      </c>
      <c r="C22" s="153">
        <v>284185803.24000001</v>
      </c>
      <c r="D22" s="153">
        <v>313834260.51999998</v>
      </c>
      <c r="E22" s="153">
        <v>64019895</v>
      </c>
      <c r="F22" s="153">
        <v>68565200</v>
      </c>
      <c r="G22" s="153">
        <v>73433734</v>
      </c>
    </row>
    <row r="23" spans="1:7" ht="46.5">
      <c r="A23" s="34" t="s">
        <v>7</v>
      </c>
      <c r="B23" s="15" t="s">
        <v>79</v>
      </c>
      <c r="C23" s="42">
        <f>C25+C26</f>
        <v>429090791.18000007</v>
      </c>
      <c r="D23" s="42">
        <f>D25+D26</f>
        <v>406247807</v>
      </c>
      <c r="E23" s="42">
        <f>E25+E26</f>
        <v>410631700</v>
      </c>
      <c r="F23" s="42">
        <f>F25+F26</f>
        <v>441204300</v>
      </c>
      <c r="G23" s="42">
        <f>G25+G26</f>
        <v>470411800</v>
      </c>
    </row>
    <row r="24" spans="1:7" ht="21" customHeight="1">
      <c r="A24" s="165"/>
      <c r="B24" s="166" t="s">
        <v>13</v>
      </c>
      <c r="C24" s="167"/>
      <c r="D24" s="167"/>
      <c r="E24" s="167"/>
      <c r="F24" s="167"/>
      <c r="G24" s="167"/>
    </row>
    <row r="25" spans="1:7" ht="21" customHeight="1">
      <c r="A25" s="168" t="s">
        <v>42</v>
      </c>
      <c r="B25" s="152" t="s">
        <v>43</v>
      </c>
      <c r="C25" s="153">
        <v>390806914.71000004</v>
      </c>
      <c r="D25" s="153">
        <v>375129807</v>
      </c>
      <c r="E25" s="153">
        <v>384361700</v>
      </c>
      <c r="F25" s="153">
        <v>413884300</v>
      </c>
      <c r="G25" s="153">
        <v>441971800</v>
      </c>
    </row>
    <row r="26" spans="1:7" ht="21" customHeight="1">
      <c r="A26" s="168" t="s">
        <v>42</v>
      </c>
      <c r="B26" s="152" t="s">
        <v>44</v>
      </c>
      <c r="C26" s="153">
        <v>38283876.469999999</v>
      </c>
      <c r="D26" s="153">
        <v>31118000</v>
      </c>
      <c r="E26" s="153">
        <v>26270000</v>
      </c>
      <c r="F26" s="153">
        <v>27320000</v>
      </c>
      <c r="G26" s="153">
        <v>28440000</v>
      </c>
    </row>
    <row r="27" spans="1:7" ht="46.5">
      <c r="A27" s="34" t="s">
        <v>8</v>
      </c>
      <c r="B27" s="15" t="s">
        <v>141</v>
      </c>
      <c r="C27" s="42">
        <f>C29+C30</f>
        <v>442410719.36000001</v>
      </c>
      <c r="D27" s="42">
        <f>D29+D30</f>
        <v>417057007.23000002</v>
      </c>
      <c r="E27" s="42">
        <f>E29+E30</f>
        <v>424536129</v>
      </c>
      <c r="F27" s="42">
        <f>F29+F30</f>
        <v>461833442</v>
      </c>
      <c r="G27" s="42">
        <f>G29+G30</f>
        <v>497515726</v>
      </c>
    </row>
    <row r="28" spans="1:7" ht="21" customHeight="1">
      <c r="A28" s="165"/>
      <c r="B28" s="166" t="s">
        <v>13</v>
      </c>
      <c r="C28" s="167"/>
      <c r="D28" s="167"/>
      <c r="E28" s="167"/>
      <c r="F28" s="167"/>
      <c r="G28" s="167"/>
    </row>
    <row r="29" spans="1:7" ht="21" customHeight="1">
      <c r="A29" s="168" t="s">
        <v>42</v>
      </c>
      <c r="B29" s="152" t="s">
        <v>43</v>
      </c>
      <c r="C29" s="153">
        <v>351288874.36000001</v>
      </c>
      <c r="D29" s="153">
        <v>319991518.23000002</v>
      </c>
      <c r="E29" s="153">
        <v>325432751</v>
      </c>
      <c r="F29" s="153">
        <v>353758264</v>
      </c>
      <c r="G29" s="153">
        <v>380737324</v>
      </c>
    </row>
    <row r="30" spans="1:7" ht="21" customHeight="1">
      <c r="A30" s="168" t="s">
        <v>42</v>
      </c>
      <c r="B30" s="152" t="s">
        <v>44</v>
      </c>
      <c r="C30" s="153">
        <v>91121845</v>
      </c>
      <c r="D30" s="153">
        <v>97065489</v>
      </c>
      <c r="E30" s="153">
        <v>99103378</v>
      </c>
      <c r="F30" s="153">
        <v>108075178</v>
      </c>
      <c r="G30" s="153">
        <v>116778402</v>
      </c>
    </row>
    <row r="31" spans="1:7" ht="31">
      <c r="A31" s="34" t="s">
        <v>9</v>
      </c>
      <c r="B31" s="15" t="s">
        <v>80</v>
      </c>
      <c r="C31" s="42">
        <f>C33+C34</f>
        <v>10003865.810000001</v>
      </c>
      <c r="D31" s="42">
        <f>D33+D34</f>
        <v>9498000</v>
      </c>
      <c r="E31" s="42">
        <f>E33+E34</f>
        <v>9836700</v>
      </c>
      <c r="F31" s="42">
        <f>F33+F34</f>
        <v>10580000</v>
      </c>
      <c r="G31" s="42">
        <f>G33+G34</f>
        <v>11291000</v>
      </c>
    </row>
    <row r="32" spans="1:7" ht="21" customHeight="1">
      <c r="A32" s="165"/>
      <c r="B32" s="166" t="s">
        <v>13</v>
      </c>
      <c r="C32" s="167"/>
      <c r="D32" s="167"/>
      <c r="E32" s="167"/>
      <c r="F32" s="167"/>
      <c r="G32" s="167"/>
    </row>
    <row r="33" spans="1:7" ht="21" customHeight="1">
      <c r="A33" s="168" t="s">
        <v>42</v>
      </c>
      <c r="B33" s="152" t="s">
        <v>43</v>
      </c>
      <c r="C33" s="153">
        <v>9892165.8100000005</v>
      </c>
      <c r="D33" s="153">
        <v>9498000</v>
      </c>
      <c r="E33" s="153">
        <v>9836700</v>
      </c>
      <c r="F33" s="153">
        <v>10580000</v>
      </c>
      <c r="G33" s="153">
        <v>11291000</v>
      </c>
    </row>
    <row r="34" spans="1:7" ht="21" customHeight="1">
      <c r="A34" s="168" t="s">
        <v>42</v>
      </c>
      <c r="B34" s="152" t="s">
        <v>44</v>
      </c>
      <c r="C34" s="153">
        <v>111700</v>
      </c>
      <c r="D34" s="153">
        <v>0</v>
      </c>
      <c r="E34" s="153">
        <v>0</v>
      </c>
      <c r="F34" s="153">
        <v>0</v>
      </c>
      <c r="G34" s="153">
        <v>0</v>
      </c>
    </row>
    <row r="35" spans="1:7" ht="31">
      <c r="A35" s="34" t="s">
        <v>68</v>
      </c>
      <c r="B35" s="15" t="s">
        <v>81</v>
      </c>
      <c r="C35" s="42">
        <f>C37+C38</f>
        <v>172078739.56999999</v>
      </c>
      <c r="D35" s="42">
        <f>D37+D38</f>
        <v>162359105</v>
      </c>
      <c r="E35" s="42">
        <f>E37+E38</f>
        <v>173927300</v>
      </c>
      <c r="F35" s="42">
        <f>F37+F38</f>
        <v>186998000</v>
      </c>
      <c r="G35" s="42">
        <f>G37+G38</f>
        <v>199884900</v>
      </c>
    </row>
    <row r="36" spans="1:7" ht="21" customHeight="1">
      <c r="A36" s="165"/>
      <c r="B36" s="166" t="s">
        <v>13</v>
      </c>
      <c r="C36" s="167"/>
      <c r="D36" s="167"/>
      <c r="E36" s="167"/>
      <c r="F36" s="167"/>
      <c r="G36" s="167"/>
    </row>
    <row r="37" spans="1:7" ht="21" customHeight="1">
      <c r="A37" s="168" t="s">
        <v>42</v>
      </c>
      <c r="B37" s="152" t="s">
        <v>43</v>
      </c>
      <c r="C37" s="153">
        <v>153511355.56999999</v>
      </c>
      <c r="D37" s="153">
        <v>158326217</v>
      </c>
      <c r="E37" s="153">
        <v>169985600</v>
      </c>
      <c r="F37" s="153">
        <v>182904000</v>
      </c>
      <c r="G37" s="153">
        <v>195636000</v>
      </c>
    </row>
    <row r="38" spans="1:7" ht="21" customHeight="1">
      <c r="A38" s="168" t="s">
        <v>42</v>
      </c>
      <c r="B38" s="152" t="s">
        <v>44</v>
      </c>
      <c r="C38" s="153">
        <v>18567384</v>
      </c>
      <c r="D38" s="153">
        <v>4032888</v>
      </c>
      <c r="E38" s="153">
        <v>3941700</v>
      </c>
      <c r="F38" s="153">
        <v>4094000</v>
      </c>
      <c r="G38" s="153">
        <v>4248900</v>
      </c>
    </row>
    <row r="39" spans="1:7" ht="46.5">
      <c r="A39" s="34" t="s">
        <v>142</v>
      </c>
      <c r="B39" s="15" t="s">
        <v>143</v>
      </c>
      <c r="C39" s="42">
        <f>C41+C42</f>
        <v>92979913.099999994</v>
      </c>
      <c r="D39" s="42">
        <f>D41+D42</f>
        <v>87821956</v>
      </c>
      <c r="E39" s="42">
        <f>E41+E42</f>
        <v>75749300</v>
      </c>
      <c r="F39" s="42">
        <f>F41+F42</f>
        <v>80501500</v>
      </c>
      <c r="G39" s="42">
        <f>G41+G42</f>
        <v>85227900</v>
      </c>
    </row>
    <row r="40" spans="1:7" ht="21" customHeight="1">
      <c r="A40" s="168"/>
      <c r="B40" s="166" t="s">
        <v>13</v>
      </c>
      <c r="C40" s="167"/>
      <c r="D40" s="167"/>
      <c r="E40" s="167"/>
      <c r="F40" s="167"/>
      <c r="G40" s="167"/>
    </row>
    <row r="41" spans="1:7" ht="21" customHeight="1">
      <c r="A41" s="168"/>
      <c r="B41" s="152" t="s">
        <v>43</v>
      </c>
      <c r="C41" s="153">
        <v>92805665.099999994</v>
      </c>
      <c r="D41" s="153">
        <v>87604956</v>
      </c>
      <c r="E41" s="153">
        <v>75532300</v>
      </c>
      <c r="F41" s="153">
        <v>80284500</v>
      </c>
      <c r="G41" s="153">
        <v>85010900</v>
      </c>
    </row>
    <row r="42" spans="1:7" ht="21" customHeight="1">
      <c r="A42" s="168"/>
      <c r="B42" s="152" t="s">
        <v>44</v>
      </c>
      <c r="C42" s="153">
        <v>174248</v>
      </c>
      <c r="D42" s="153">
        <v>217000</v>
      </c>
      <c r="E42" s="153">
        <v>217000</v>
      </c>
      <c r="F42" s="153">
        <v>217000</v>
      </c>
      <c r="G42" s="153">
        <v>217000</v>
      </c>
    </row>
    <row r="43" spans="1:7" ht="62">
      <c r="A43" s="34" t="s">
        <v>10</v>
      </c>
      <c r="B43" s="15" t="s">
        <v>82</v>
      </c>
      <c r="C43" s="42">
        <f>C45+C46</f>
        <v>27883082.360000003</v>
      </c>
      <c r="D43" s="42">
        <f>D45+D46</f>
        <v>20181000</v>
      </c>
      <c r="E43" s="42">
        <f>E45+E46</f>
        <v>5500000</v>
      </c>
      <c r="F43" s="42">
        <f>F45+F46</f>
        <v>5650000</v>
      </c>
      <c r="G43" s="42">
        <f>G45+G46</f>
        <v>5800000</v>
      </c>
    </row>
    <row r="44" spans="1:7" ht="21" customHeight="1">
      <c r="A44" s="165"/>
      <c r="B44" s="166" t="s">
        <v>13</v>
      </c>
      <c r="C44" s="153"/>
      <c r="D44" s="153"/>
      <c r="E44" s="153"/>
      <c r="F44" s="153"/>
      <c r="G44" s="153"/>
    </row>
    <row r="45" spans="1:7" ht="21" customHeight="1">
      <c r="A45" s="168" t="s">
        <v>42</v>
      </c>
      <c r="B45" s="152" t="s">
        <v>43</v>
      </c>
      <c r="C45" s="153">
        <v>27163752.490000002</v>
      </c>
      <c r="D45" s="153">
        <v>19821000</v>
      </c>
      <c r="E45" s="153">
        <v>5500000</v>
      </c>
      <c r="F45" s="153">
        <v>5650000</v>
      </c>
      <c r="G45" s="153">
        <v>5800000</v>
      </c>
    </row>
    <row r="46" spans="1:7" ht="21" customHeight="1">
      <c r="A46" s="168" t="s">
        <v>42</v>
      </c>
      <c r="B46" s="152" t="s">
        <v>44</v>
      </c>
      <c r="C46" s="153">
        <v>719329.87</v>
      </c>
      <c r="D46" s="153">
        <v>360000</v>
      </c>
      <c r="E46" s="153">
        <v>0</v>
      </c>
      <c r="F46" s="153">
        <v>0</v>
      </c>
      <c r="G46" s="153">
        <v>0</v>
      </c>
    </row>
    <row r="47" spans="1:7" ht="46.5">
      <c r="A47" s="34" t="s">
        <v>117</v>
      </c>
      <c r="B47" s="15" t="s">
        <v>83</v>
      </c>
      <c r="C47" s="42">
        <f>C49+C50</f>
        <v>739594491.6099999</v>
      </c>
      <c r="D47" s="42">
        <f>D49+D50</f>
        <v>1101982000.54</v>
      </c>
      <c r="E47" s="42">
        <f>E49+E50</f>
        <v>18720800</v>
      </c>
      <c r="F47" s="42">
        <f>F49+F50</f>
        <v>20441200</v>
      </c>
      <c r="G47" s="42">
        <f>G49+G50</f>
        <v>21471900</v>
      </c>
    </row>
    <row r="48" spans="1:7" ht="21" customHeight="1">
      <c r="A48" s="165"/>
      <c r="B48" s="166" t="s">
        <v>13</v>
      </c>
      <c r="C48" s="153"/>
      <c r="D48" s="153"/>
      <c r="E48" s="153"/>
      <c r="F48" s="153"/>
      <c r="G48" s="153"/>
    </row>
    <row r="49" spans="1:7" ht="21" customHeight="1">
      <c r="A49" s="168" t="s">
        <v>42</v>
      </c>
      <c r="B49" s="152" t="s">
        <v>43</v>
      </c>
      <c r="C49" s="153">
        <v>15617544.91</v>
      </c>
      <c r="D49" s="153">
        <v>8209243</v>
      </c>
      <c r="E49" s="153">
        <v>1100000</v>
      </c>
      <c r="F49" s="153">
        <v>1200000</v>
      </c>
      <c r="G49" s="153">
        <v>1321000</v>
      </c>
    </row>
    <row r="50" spans="1:7" ht="21" customHeight="1">
      <c r="A50" s="168" t="s">
        <v>42</v>
      </c>
      <c r="B50" s="152" t="s">
        <v>44</v>
      </c>
      <c r="C50" s="153">
        <v>723976946.69999993</v>
      </c>
      <c r="D50" s="153">
        <v>1093772757.54</v>
      </c>
      <c r="E50" s="153">
        <v>17620800</v>
      </c>
      <c r="F50" s="153">
        <v>19241200</v>
      </c>
      <c r="G50" s="153">
        <v>20150900</v>
      </c>
    </row>
    <row r="51" spans="1:7" ht="46.5">
      <c r="A51" s="34" t="s">
        <v>118</v>
      </c>
      <c r="B51" s="15" t="s">
        <v>144</v>
      </c>
      <c r="C51" s="42">
        <f>C53+C54</f>
        <v>4686372.3</v>
      </c>
      <c r="D51" s="42">
        <f>D53+D54</f>
        <v>3591900</v>
      </c>
      <c r="E51" s="42">
        <f>E53+E54</f>
        <v>1894000</v>
      </c>
      <c r="F51" s="42">
        <f>F53+F54</f>
        <v>1894000</v>
      </c>
      <c r="G51" s="42">
        <f>G53+G54</f>
        <v>1894000</v>
      </c>
    </row>
    <row r="52" spans="1:7" ht="21" customHeight="1">
      <c r="A52" s="165"/>
      <c r="B52" s="166" t="s">
        <v>13</v>
      </c>
      <c r="C52" s="167"/>
      <c r="D52" s="167"/>
      <c r="E52" s="167"/>
      <c r="F52" s="167"/>
      <c r="G52" s="167"/>
    </row>
    <row r="53" spans="1:7" ht="21" customHeight="1">
      <c r="A53" s="168" t="s">
        <v>42</v>
      </c>
      <c r="B53" s="152" t="s">
        <v>43</v>
      </c>
      <c r="C53" s="153">
        <v>4686372.3</v>
      </c>
      <c r="D53" s="153">
        <v>3591900</v>
      </c>
      <c r="E53" s="153">
        <v>1894000</v>
      </c>
      <c r="F53" s="153">
        <v>1894000</v>
      </c>
      <c r="G53" s="153">
        <v>1894000</v>
      </c>
    </row>
    <row r="54" spans="1:7" ht="21" customHeight="1">
      <c r="A54" s="168" t="s">
        <v>42</v>
      </c>
      <c r="B54" s="152" t="s">
        <v>44</v>
      </c>
      <c r="C54" s="153">
        <v>0</v>
      </c>
      <c r="D54" s="153">
        <v>0</v>
      </c>
      <c r="E54" s="153">
        <v>0</v>
      </c>
      <c r="F54" s="153">
        <v>0</v>
      </c>
      <c r="G54" s="153">
        <v>0</v>
      </c>
    </row>
    <row r="55" spans="1:7" ht="46.5">
      <c r="A55" s="34" t="s">
        <v>119</v>
      </c>
      <c r="B55" s="15" t="s">
        <v>84</v>
      </c>
      <c r="C55" s="42">
        <f>C57+C58</f>
        <v>12079164.4</v>
      </c>
      <c r="D55" s="42">
        <f>D57+D58</f>
        <v>10084500</v>
      </c>
      <c r="E55" s="42">
        <f>E57+E58</f>
        <v>8870000</v>
      </c>
      <c r="F55" s="42">
        <f>F57+F58</f>
        <v>8900000</v>
      </c>
      <c r="G55" s="42">
        <f>G57+G58</f>
        <v>9000000</v>
      </c>
    </row>
    <row r="56" spans="1:7" ht="21" customHeight="1">
      <c r="A56" s="165"/>
      <c r="B56" s="166" t="s">
        <v>13</v>
      </c>
      <c r="C56" s="167"/>
      <c r="D56" s="167"/>
      <c r="E56" s="167"/>
      <c r="F56" s="167"/>
      <c r="G56" s="167"/>
    </row>
    <row r="57" spans="1:7" ht="21" customHeight="1">
      <c r="A57" s="168" t="s">
        <v>42</v>
      </c>
      <c r="B57" s="152" t="s">
        <v>43</v>
      </c>
      <c r="C57" s="153">
        <v>12079164.4</v>
      </c>
      <c r="D57" s="153">
        <v>10084500</v>
      </c>
      <c r="E57" s="153">
        <v>8870000</v>
      </c>
      <c r="F57" s="153">
        <v>8900000</v>
      </c>
      <c r="G57" s="153">
        <v>9000000</v>
      </c>
    </row>
    <row r="58" spans="1:7" ht="21" customHeight="1">
      <c r="A58" s="168" t="s">
        <v>42</v>
      </c>
      <c r="B58" s="152" t="s">
        <v>44</v>
      </c>
      <c r="C58" s="153">
        <v>0</v>
      </c>
      <c r="D58" s="153">
        <v>0</v>
      </c>
      <c r="E58" s="153">
        <v>0</v>
      </c>
      <c r="F58" s="153">
        <v>0</v>
      </c>
      <c r="G58" s="153">
        <v>0</v>
      </c>
    </row>
    <row r="59" spans="1:7" ht="46.5">
      <c r="A59" s="34" t="s">
        <v>120</v>
      </c>
      <c r="B59" s="15" t="s">
        <v>85</v>
      </c>
      <c r="C59" s="42">
        <f>C61+C62</f>
        <v>2535659.02</v>
      </c>
      <c r="D59" s="42">
        <f>D61+D62</f>
        <v>2409610</v>
      </c>
      <c r="E59" s="42">
        <f>E61+E62</f>
        <v>41232800</v>
      </c>
      <c r="F59" s="42">
        <f>F61+F62</f>
        <v>18452663</v>
      </c>
      <c r="G59" s="42">
        <f>G61+G62</f>
        <v>1200000</v>
      </c>
    </row>
    <row r="60" spans="1:7" ht="21" customHeight="1">
      <c r="A60" s="165"/>
      <c r="B60" s="166" t="s">
        <v>13</v>
      </c>
      <c r="C60" s="167"/>
      <c r="D60" s="167"/>
      <c r="E60" s="167"/>
      <c r="F60" s="167"/>
      <c r="G60" s="167"/>
    </row>
    <row r="61" spans="1:7" ht="21" customHeight="1">
      <c r="A61" s="168" t="s">
        <v>42</v>
      </c>
      <c r="B61" s="152" t="s">
        <v>43</v>
      </c>
      <c r="C61" s="153">
        <v>2535659.02</v>
      </c>
      <c r="D61" s="153">
        <v>1716600</v>
      </c>
      <c r="E61" s="153">
        <v>1000000</v>
      </c>
      <c r="F61" s="153">
        <v>1100000</v>
      </c>
      <c r="G61" s="153">
        <v>1200000</v>
      </c>
    </row>
    <row r="62" spans="1:7" ht="21" customHeight="1">
      <c r="A62" s="168" t="s">
        <v>42</v>
      </c>
      <c r="B62" s="152" t="s">
        <v>44</v>
      </c>
      <c r="C62" s="153">
        <v>0</v>
      </c>
      <c r="D62" s="153">
        <v>693010</v>
      </c>
      <c r="E62" s="153">
        <v>40232800</v>
      </c>
      <c r="F62" s="153">
        <v>17352663</v>
      </c>
      <c r="G62" s="153">
        <v>0</v>
      </c>
    </row>
    <row r="63" spans="1:7" ht="46.5">
      <c r="A63" s="34" t="s">
        <v>11</v>
      </c>
      <c r="B63" s="15" t="s">
        <v>86</v>
      </c>
      <c r="C63" s="42">
        <f>C65+C66</f>
        <v>7157986.6799999997</v>
      </c>
      <c r="D63" s="42">
        <f>D65+D66</f>
        <v>5182700</v>
      </c>
      <c r="E63" s="42">
        <f>E65+E66</f>
        <v>3500000</v>
      </c>
      <c r="F63" s="42">
        <f>F65+F66</f>
        <v>4100000</v>
      </c>
      <c r="G63" s="42">
        <f>G65+G66</f>
        <v>4700000</v>
      </c>
    </row>
    <row r="64" spans="1:7" ht="21" customHeight="1">
      <c r="A64" s="165"/>
      <c r="B64" s="166" t="s">
        <v>13</v>
      </c>
      <c r="C64" s="167"/>
      <c r="D64" s="167"/>
      <c r="E64" s="167"/>
      <c r="F64" s="167"/>
      <c r="G64" s="167"/>
    </row>
    <row r="65" spans="1:7" ht="21" customHeight="1">
      <c r="A65" s="168" t="s">
        <v>42</v>
      </c>
      <c r="B65" s="152" t="s">
        <v>43</v>
      </c>
      <c r="C65" s="153">
        <v>7157986.6799999997</v>
      </c>
      <c r="D65" s="153">
        <v>5182700</v>
      </c>
      <c r="E65" s="153">
        <v>3500000</v>
      </c>
      <c r="F65" s="153">
        <v>4100000</v>
      </c>
      <c r="G65" s="153">
        <v>4700000</v>
      </c>
    </row>
    <row r="66" spans="1:7" ht="21" customHeight="1">
      <c r="A66" s="168" t="s">
        <v>42</v>
      </c>
      <c r="B66" s="152" t="s">
        <v>44</v>
      </c>
      <c r="C66" s="153">
        <v>0</v>
      </c>
      <c r="D66" s="153">
        <v>0</v>
      </c>
      <c r="E66" s="153">
        <v>0</v>
      </c>
      <c r="F66" s="153">
        <v>0</v>
      </c>
      <c r="G66" s="153">
        <v>0</v>
      </c>
    </row>
    <row r="67" spans="1:7" ht="46.5">
      <c r="A67" s="34" t="s">
        <v>121</v>
      </c>
      <c r="B67" s="15" t="s">
        <v>87</v>
      </c>
      <c r="C67" s="42">
        <f>C69+C70</f>
        <v>4128800</v>
      </c>
      <c r="D67" s="42">
        <f>D69+D70</f>
        <v>5235200</v>
      </c>
      <c r="E67" s="42">
        <f>E69+E70</f>
        <v>1978200</v>
      </c>
      <c r="F67" s="42">
        <f>F69+F70</f>
        <v>1300500</v>
      </c>
      <c r="G67" s="42">
        <f>G69+G70</f>
        <v>1293800</v>
      </c>
    </row>
    <row r="68" spans="1:7" ht="21" customHeight="1">
      <c r="A68" s="165"/>
      <c r="B68" s="166" t="s">
        <v>13</v>
      </c>
      <c r="C68" s="167"/>
      <c r="D68" s="167"/>
      <c r="E68" s="167"/>
      <c r="F68" s="167"/>
      <c r="G68" s="167"/>
    </row>
    <row r="69" spans="1:7" ht="21" customHeight="1">
      <c r="A69" s="168" t="s">
        <v>42</v>
      </c>
      <c r="B69" s="152" t="s">
        <v>43</v>
      </c>
      <c r="C69" s="153">
        <v>3189500</v>
      </c>
      <c r="D69" s="153">
        <v>1440200</v>
      </c>
      <c r="E69" s="153">
        <v>0</v>
      </c>
      <c r="F69" s="153">
        <v>0</v>
      </c>
      <c r="G69" s="153">
        <v>0</v>
      </c>
    </row>
    <row r="70" spans="1:7" ht="21" customHeight="1">
      <c r="A70" s="168" t="s">
        <v>42</v>
      </c>
      <c r="B70" s="152" t="s">
        <v>44</v>
      </c>
      <c r="C70" s="153">
        <v>939300</v>
      </c>
      <c r="D70" s="153">
        <v>3795000</v>
      </c>
      <c r="E70" s="153">
        <v>1978200</v>
      </c>
      <c r="F70" s="153">
        <v>1300500</v>
      </c>
      <c r="G70" s="153">
        <v>1293800</v>
      </c>
    </row>
    <row r="71" spans="1:7" ht="46.5">
      <c r="A71" s="34" t="s">
        <v>122</v>
      </c>
      <c r="B71" s="15" t="s">
        <v>88</v>
      </c>
      <c r="C71" s="42">
        <f>C73+C74</f>
        <v>11445442.370000001</v>
      </c>
      <c r="D71" s="42">
        <f>D73+D74</f>
        <v>5267100</v>
      </c>
      <c r="E71" s="42">
        <f>E73+E74</f>
        <v>5000000</v>
      </c>
      <c r="F71" s="42">
        <f>F73+F74</f>
        <v>5400000</v>
      </c>
      <c r="G71" s="42">
        <f>G73+G74</f>
        <v>5600000</v>
      </c>
    </row>
    <row r="72" spans="1:7" ht="21" customHeight="1">
      <c r="A72" s="165"/>
      <c r="B72" s="166" t="s">
        <v>13</v>
      </c>
      <c r="C72" s="167"/>
      <c r="D72" s="167"/>
      <c r="E72" s="167"/>
      <c r="F72" s="167"/>
      <c r="G72" s="167"/>
    </row>
    <row r="73" spans="1:7" ht="21" customHeight="1">
      <c r="A73" s="168" t="s">
        <v>42</v>
      </c>
      <c r="B73" s="152" t="s">
        <v>43</v>
      </c>
      <c r="C73" s="153">
        <v>11445442.370000001</v>
      </c>
      <c r="D73" s="153">
        <v>5267100</v>
      </c>
      <c r="E73" s="153">
        <v>5000000</v>
      </c>
      <c r="F73" s="153">
        <v>5400000</v>
      </c>
      <c r="G73" s="153">
        <v>5600000</v>
      </c>
    </row>
    <row r="74" spans="1:7" ht="21" customHeight="1">
      <c r="A74" s="168" t="s">
        <v>42</v>
      </c>
      <c r="B74" s="152" t="s">
        <v>44</v>
      </c>
      <c r="C74" s="153">
        <v>0</v>
      </c>
      <c r="D74" s="153">
        <v>0</v>
      </c>
      <c r="E74" s="153">
        <v>0</v>
      </c>
      <c r="F74" s="153">
        <v>0</v>
      </c>
      <c r="G74" s="153">
        <v>0</v>
      </c>
    </row>
    <row r="75" spans="1:7" ht="31">
      <c r="A75" s="34" t="s">
        <v>123</v>
      </c>
      <c r="B75" s="15" t="s">
        <v>89</v>
      </c>
      <c r="C75" s="42">
        <f>C77+C78</f>
        <v>12564907.460000001</v>
      </c>
      <c r="D75" s="42">
        <f>D77+D78</f>
        <v>11095097</v>
      </c>
      <c r="E75" s="42">
        <f>E77+E78</f>
        <v>181400000</v>
      </c>
      <c r="F75" s="42">
        <f>F77+F78</f>
        <v>181600000</v>
      </c>
      <c r="G75" s="42">
        <f>G77+G78</f>
        <v>151800000</v>
      </c>
    </row>
    <row r="76" spans="1:7" ht="21" customHeight="1">
      <c r="A76" s="165"/>
      <c r="B76" s="166" t="s">
        <v>13</v>
      </c>
      <c r="C76" s="167"/>
      <c r="D76" s="167"/>
      <c r="E76" s="167"/>
      <c r="F76" s="167"/>
      <c r="G76" s="167"/>
    </row>
    <row r="77" spans="1:7" ht="21" customHeight="1">
      <c r="A77" s="168" t="s">
        <v>42</v>
      </c>
      <c r="B77" s="152" t="s">
        <v>43</v>
      </c>
      <c r="C77" s="153">
        <v>12564907.460000001</v>
      </c>
      <c r="D77" s="153">
        <v>11095097</v>
      </c>
      <c r="E77" s="153">
        <v>181400000</v>
      </c>
      <c r="F77" s="153">
        <v>181600000</v>
      </c>
      <c r="G77" s="153">
        <v>151800000</v>
      </c>
    </row>
    <row r="78" spans="1:7" ht="21" customHeight="1">
      <c r="A78" s="168" t="s">
        <v>42</v>
      </c>
      <c r="B78" s="152" t="s">
        <v>44</v>
      </c>
      <c r="C78" s="153">
        <v>0</v>
      </c>
      <c r="D78" s="153">
        <v>0</v>
      </c>
      <c r="E78" s="153">
        <v>0</v>
      </c>
      <c r="F78" s="153">
        <v>0</v>
      </c>
      <c r="G78" s="153">
        <v>0</v>
      </c>
    </row>
    <row r="79" spans="1:7" ht="46.5">
      <c r="A79" s="34" t="s">
        <v>145</v>
      </c>
      <c r="B79" s="15" t="s">
        <v>146</v>
      </c>
      <c r="C79" s="42">
        <f>C81+C82</f>
        <v>128674729.65000001</v>
      </c>
      <c r="D79" s="42">
        <f>D81+D82</f>
        <v>126012873</v>
      </c>
      <c r="E79" s="42">
        <f>E81+E82</f>
        <v>6116500</v>
      </c>
      <c r="F79" s="42">
        <f>F81+F82</f>
        <v>6731700</v>
      </c>
      <c r="G79" s="42">
        <f>G81+G82</f>
        <v>7345700</v>
      </c>
    </row>
    <row r="80" spans="1:7" ht="21" customHeight="1">
      <c r="A80" s="168"/>
      <c r="B80" s="166" t="s">
        <v>13</v>
      </c>
      <c r="C80" s="167"/>
      <c r="D80" s="167"/>
      <c r="E80" s="167"/>
      <c r="F80" s="167"/>
      <c r="G80" s="167"/>
    </row>
    <row r="81" spans="1:8" ht="21" customHeight="1">
      <c r="A81" s="168"/>
      <c r="B81" s="152" t="s">
        <v>43</v>
      </c>
      <c r="C81" s="153">
        <v>128674729.65000001</v>
      </c>
      <c r="D81" s="153">
        <v>126012873</v>
      </c>
      <c r="E81" s="153">
        <v>6116500</v>
      </c>
      <c r="F81" s="153">
        <v>6731700</v>
      </c>
      <c r="G81" s="153">
        <v>7345700</v>
      </c>
    </row>
    <row r="82" spans="1:8" ht="21" customHeight="1">
      <c r="A82" s="168"/>
      <c r="B82" s="152" t="s">
        <v>44</v>
      </c>
      <c r="C82" s="153">
        <v>0</v>
      </c>
      <c r="D82" s="153">
        <v>0</v>
      </c>
      <c r="E82" s="153">
        <v>0</v>
      </c>
      <c r="F82" s="153">
        <v>0</v>
      </c>
      <c r="G82" s="153">
        <v>0</v>
      </c>
    </row>
    <row r="83" spans="1:8" ht="21" customHeight="1">
      <c r="A83" s="38" t="s">
        <v>42</v>
      </c>
      <c r="B83" s="39" t="s">
        <v>67</v>
      </c>
      <c r="C83" s="45">
        <f>C85+C86</f>
        <v>3750112024.73</v>
      </c>
      <c r="D83" s="45">
        <f>D85+D86</f>
        <v>3750726363.29</v>
      </c>
      <c r="E83" s="45">
        <f>E85+E86</f>
        <v>2704902524</v>
      </c>
      <c r="F83" s="45">
        <f>F85+F86</f>
        <v>2879444905</v>
      </c>
      <c r="G83" s="45">
        <f>G85+G86</f>
        <v>3018774060</v>
      </c>
    </row>
    <row r="84" spans="1:8" ht="21" customHeight="1">
      <c r="A84" s="165"/>
      <c r="B84" s="166" t="s">
        <v>13</v>
      </c>
      <c r="C84" s="167"/>
      <c r="D84" s="167"/>
      <c r="E84" s="167"/>
      <c r="F84" s="167"/>
      <c r="G84" s="167"/>
    </row>
    <row r="85" spans="1:8" ht="21" customHeight="1">
      <c r="A85" s="168" t="s">
        <v>42</v>
      </c>
      <c r="B85" s="152" t="s">
        <v>43</v>
      </c>
      <c r="C85" s="153">
        <f t="shared" ref="C85:G86" si="0">C13+C17+C21+C25+C29+C33+C37+C45+C49+C53+C57+C61+C65+C69+C73+C77+C41+C81</f>
        <v>2496898873.21</v>
      </c>
      <c r="D85" s="153">
        <f t="shared" si="0"/>
        <v>2177093958.23</v>
      </c>
      <c r="E85" s="153">
        <f t="shared" si="0"/>
        <v>2451518751</v>
      </c>
      <c r="F85" s="153">
        <f t="shared" si="0"/>
        <v>2633279164</v>
      </c>
      <c r="G85" s="153">
        <f t="shared" si="0"/>
        <v>2774211324</v>
      </c>
    </row>
    <row r="86" spans="1:8" ht="21" customHeight="1">
      <c r="A86" s="168" t="s">
        <v>42</v>
      </c>
      <c r="B86" s="152" t="s">
        <v>44</v>
      </c>
      <c r="C86" s="153">
        <f t="shared" si="0"/>
        <v>1253213151.52</v>
      </c>
      <c r="D86" s="153">
        <f t="shared" si="0"/>
        <v>1573632405.0599999</v>
      </c>
      <c r="E86" s="153">
        <f t="shared" si="0"/>
        <v>253383773</v>
      </c>
      <c r="F86" s="153">
        <f t="shared" si="0"/>
        <v>246165741</v>
      </c>
      <c r="G86" s="153">
        <f t="shared" si="0"/>
        <v>244562736</v>
      </c>
    </row>
    <row r="88" spans="1:8" ht="18.75" customHeight="1">
      <c r="A88" s="181" t="s">
        <v>147</v>
      </c>
      <c r="B88" s="181"/>
      <c r="C88" s="181"/>
      <c r="D88" s="76"/>
      <c r="E88" s="76"/>
      <c r="F88" s="169"/>
      <c r="G88" s="169" t="s">
        <v>74</v>
      </c>
      <c r="H88" s="76"/>
    </row>
    <row r="89" spans="1:8">
      <c r="C89" s="47"/>
      <c r="D89" s="47"/>
      <c r="E89" s="47"/>
      <c r="F89" s="47"/>
      <c r="G89" s="47"/>
    </row>
    <row r="90" spans="1:8">
      <c r="C90" s="47"/>
      <c r="D90" s="47"/>
      <c r="E90" s="47"/>
      <c r="F90" s="47"/>
      <c r="G90" s="47"/>
    </row>
  </sheetData>
  <mergeCells count="4">
    <mergeCell ref="D4:G4"/>
    <mergeCell ref="B5:G5"/>
    <mergeCell ref="A88:C88"/>
    <mergeCell ref="F2:G2"/>
  </mergeCells>
  <phoneticPr fontId="19" type="noConversion"/>
  <pageMargins left="0.78740157480314965" right="0.35433070866141736" top="0.19685039370078741" bottom="0.23622047244094491" header="0.23622047244094491" footer="0.19685039370078741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684D-502C-4121-AF84-99D7443966A5}">
  <dimension ref="A1:S175"/>
  <sheetViews>
    <sheetView view="pageBreakPreview" zoomScale="90" zoomScaleNormal="85" zoomScaleSheetLayoutView="90" workbookViewId="0">
      <selection activeCell="F2" sqref="F2:G2"/>
    </sheetView>
  </sheetViews>
  <sheetFormatPr defaultColWidth="9.1796875" defaultRowHeight="12.5"/>
  <cols>
    <col min="1" max="1" width="10.26953125" style="30" customWidth="1"/>
    <col min="2" max="2" width="48.1796875" style="2" customWidth="1"/>
    <col min="3" max="3" width="20.26953125" style="2" customWidth="1"/>
    <col min="4" max="4" width="21" style="2" customWidth="1"/>
    <col min="5" max="7" width="18.7265625" style="2" customWidth="1"/>
    <col min="8" max="8" width="9.1796875" style="2"/>
    <col min="9" max="9" width="13.1796875" style="2" bestFit="1" customWidth="1"/>
    <col min="10" max="10" width="12.81640625" style="2" bestFit="1" customWidth="1"/>
    <col min="11" max="16384" width="9.1796875" style="2"/>
  </cols>
  <sheetData>
    <row r="1" spans="1:19" ht="18">
      <c r="E1" s="3"/>
      <c r="F1" s="10" t="s">
        <v>17</v>
      </c>
      <c r="G1" s="4"/>
    </row>
    <row r="2" spans="1:19" ht="48.75" customHeight="1">
      <c r="D2" s="173"/>
      <c r="E2" s="173"/>
      <c r="F2" s="182" t="s">
        <v>148</v>
      </c>
      <c r="G2" s="182"/>
    </row>
    <row r="3" spans="1:19" ht="10.5" customHeight="1">
      <c r="D3" s="187"/>
      <c r="E3" s="187"/>
      <c r="F3" s="187"/>
      <c r="G3" s="187"/>
    </row>
    <row r="4" spans="1:19" ht="50.25" customHeight="1">
      <c r="B4" s="188" t="s">
        <v>73</v>
      </c>
      <c r="C4" s="188"/>
      <c r="D4" s="188"/>
      <c r="E4" s="188"/>
      <c r="F4" s="188"/>
      <c r="G4" s="188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7.5">
      <c r="B5" s="83">
        <v>1710000000</v>
      </c>
      <c r="C5" s="1"/>
      <c r="D5" s="1"/>
    </row>
    <row r="6" spans="1:19">
      <c r="B6" s="9" t="s">
        <v>14</v>
      </c>
      <c r="C6" s="1"/>
      <c r="D6" s="1"/>
    </row>
    <row r="7" spans="1:19" ht="15" customHeight="1">
      <c r="G7" s="1" t="s">
        <v>16</v>
      </c>
    </row>
    <row r="8" spans="1:19" s="19" customFormat="1" ht="42.75" customHeight="1">
      <c r="A8" s="41" t="s">
        <v>41</v>
      </c>
      <c r="B8" s="18" t="s">
        <v>46</v>
      </c>
      <c r="C8" s="13" t="s">
        <v>124</v>
      </c>
      <c r="D8" s="13" t="s">
        <v>125</v>
      </c>
      <c r="E8" s="13" t="s">
        <v>126</v>
      </c>
      <c r="F8" s="13" t="s">
        <v>127</v>
      </c>
      <c r="G8" s="13" t="s">
        <v>128</v>
      </c>
    </row>
    <row r="9" spans="1:19" s="24" customFormat="1">
      <c r="A9" s="33">
        <v>1</v>
      </c>
      <c r="B9" s="22">
        <v>2</v>
      </c>
      <c r="C9" s="22">
        <v>3</v>
      </c>
      <c r="D9" s="22">
        <v>4</v>
      </c>
      <c r="E9" s="22">
        <v>5</v>
      </c>
      <c r="F9" s="23">
        <v>6</v>
      </c>
      <c r="G9" s="23">
        <v>7</v>
      </c>
    </row>
    <row r="10" spans="1:19" s="12" customFormat="1" ht="24.75" customHeight="1">
      <c r="A10" s="34" t="s">
        <v>19</v>
      </c>
      <c r="B10" s="15" t="s">
        <v>20</v>
      </c>
      <c r="C10" s="42">
        <f>C12+C13</f>
        <v>40090410.550000004</v>
      </c>
      <c r="D10" s="42">
        <f>D12+D13</f>
        <v>44097800</v>
      </c>
      <c r="E10" s="42">
        <f>E12+E13</f>
        <v>47718200</v>
      </c>
      <c r="F10" s="42">
        <f>F12+F13</f>
        <v>50873300</v>
      </c>
      <c r="G10" s="42">
        <f>G12+G13</f>
        <v>53877300</v>
      </c>
    </row>
    <row r="11" spans="1:19" s="29" customFormat="1" ht="18.75" customHeight="1">
      <c r="A11" s="35"/>
      <c r="B11" s="21" t="s">
        <v>13</v>
      </c>
      <c r="C11" s="43"/>
      <c r="D11" s="43"/>
      <c r="E11" s="43"/>
      <c r="F11" s="43"/>
      <c r="G11" s="43"/>
    </row>
    <row r="12" spans="1:19" s="20" customFormat="1" ht="22.5" customHeight="1">
      <c r="A12" s="36" t="s">
        <v>42</v>
      </c>
      <c r="B12" s="27" t="s">
        <v>43</v>
      </c>
      <c r="C12" s="44">
        <v>40090410.550000004</v>
      </c>
      <c r="D12" s="44">
        <v>44097800</v>
      </c>
      <c r="E12" s="44">
        <v>47718200</v>
      </c>
      <c r="F12" s="44">
        <v>50873300</v>
      </c>
      <c r="G12" s="44">
        <v>53877300</v>
      </c>
    </row>
    <row r="13" spans="1:19" s="20" customFormat="1" ht="22.5" customHeight="1">
      <c r="A13" s="36" t="s">
        <v>42</v>
      </c>
      <c r="B13" s="27" t="s">
        <v>44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</row>
    <row r="14" spans="1:19" s="12" customFormat="1" ht="24.75" customHeight="1">
      <c r="A14" s="34" t="s">
        <v>21</v>
      </c>
      <c r="B14" s="15" t="s">
        <v>22</v>
      </c>
      <c r="C14" s="42">
        <f>C16+C17</f>
        <v>1427942234.6800001</v>
      </c>
      <c r="D14" s="42">
        <f>D16+D17</f>
        <v>1659462209.9000001</v>
      </c>
      <c r="E14" s="42">
        <f>E16+E17</f>
        <v>1342769015</v>
      </c>
      <c r="F14" s="42">
        <f>F16+F17</f>
        <v>1443568000</v>
      </c>
      <c r="G14" s="42">
        <f>G16+G17</f>
        <v>1541916204</v>
      </c>
    </row>
    <row r="15" spans="1:19" s="29" customFormat="1" ht="18.75" customHeight="1">
      <c r="A15" s="35"/>
      <c r="B15" s="21" t="s">
        <v>13</v>
      </c>
      <c r="C15" s="43"/>
      <c r="D15" s="43"/>
      <c r="E15" s="43"/>
      <c r="F15" s="43"/>
      <c r="G15" s="43"/>
    </row>
    <row r="16" spans="1:19" s="20" customFormat="1" ht="22.5" customHeight="1">
      <c r="A16" s="36" t="s">
        <v>42</v>
      </c>
      <c r="B16" s="27" t="s">
        <v>43</v>
      </c>
      <c r="C16" s="44">
        <v>1175625786.8800001</v>
      </c>
      <c r="D16" s="44">
        <v>1053497903</v>
      </c>
      <c r="E16" s="44">
        <v>1252479120</v>
      </c>
      <c r="F16" s="44">
        <v>1347682800</v>
      </c>
      <c r="G16" s="44">
        <v>1440042470</v>
      </c>
    </row>
    <row r="17" spans="1:7" s="20" customFormat="1" ht="22.5" customHeight="1">
      <c r="A17" s="36" t="s">
        <v>42</v>
      </c>
      <c r="B17" s="27" t="s">
        <v>44</v>
      </c>
      <c r="C17" s="44">
        <v>252316447.79999998</v>
      </c>
      <c r="D17" s="44">
        <v>605964306.89999998</v>
      </c>
      <c r="E17" s="44">
        <v>90289895</v>
      </c>
      <c r="F17" s="44">
        <v>95885200</v>
      </c>
      <c r="G17" s="44">
        <v>101873734</v>
      </c>
    </row>
    <row r="18" spans="1:7" s="12" customFormat="1" ht="24" customHeight="1">
      <c r="A18" s="34" t="s">
        <v>23</v>
      </c>
      <c r="B18" s="15" t="s">
        <v>24</v>
      </c>
      <c r="C18" s="42">
        <f>C20+C21</f>
        <v>273381785.13</v>
      </c>
      <c r="D18" s="42">
        <f>D20+D21</f>
        <v>938396137.14999998</v>
      </c>
      <c r="E18" s="42">
        <f>E20+E21</f>
        <v>193477500</v>
      </c>
      <c r="F18" s="42">
        <f>F20+F21</f>
        <v>208237300</v>
      </c>
      <c r="G18" s="42">
        <f>G20+G21</f>
        <v>222011600</v>
      </c>
    </row>
    <row r="19" spans="1:7" s="29" customFormat="1" ht="18.75" customHeight="1">
      <c r="A19" s="35"/>
      <c r="B19" s="21" t="s">
        <v>13</v>
      </c>
      <c r="C19" s="43"/>
      <c r="D19" s="43"/>
      <c r="E19" s="43"/>
      <c r="F19" s="43"/>
      <c r="G19" s="43"/>
    </row>
    <row r="20" spans="1:7" s="20" customFormat="1" ht="22.5" customHeight="1">
      <c r="A20" s="36" t="s">
        <v>42</v>
      </c>
      <c r="B20" s="27" t="s">
        <v>43</v>
      </c>
      <c r="C20" s="44">
        <v>201949184</v>
      </c>
      <c r="D20" s="44">
        <v>201664077</v>
      </c>
      <c r="E20" s="44">
        <v>193477500</v>
      </c>
      <c r="F20" s="44">
        <v>208237300</v>
      </c>
      <c r="G20" s="44">
        <v>222011600</v>
      </c>
    </row>
    <row r="21" spans="1:7" s="20" customFormat="1" ht="22.5" customHeight="1">
      <c r="A21" s="36" t="s">
        <v>42</v>
      </c>
      <c r="B21" s="27" t="s">
        <v>44</v>
      </c>
      <c r="C21" s="44">
        <v>71432601.129999995</v>
      </c>
      <c r="D21" s="44">
        <v>736732060.14999998</v>
      </c>
      <c r="E21" s="44">
        <v>0</v>
      </c>
      <c r="F21" s="44">
        <v>0</v>
      </c>
      <c r="G21" s="44">
        <v>0</v>
      </c>
    </row>
    <row r="22" spans="1:7" s="12" customFormat="1" ht="24.75" customHeight="1">
      <c r="A22" s="34" t="s">
        <v>25</v>
      </c>
      <c r="B22" s="15" t="s">
        <v>26</v>
      </c>
      <c r="C22" s="42">
        <f>C24+C25</f>
        <v>441088264.35000002</v>
      </c>
      <c r="D22" s="42">
        <f>D24+D25</f>
        <v>428025843.23000002</v>
      </c>
      <c r="E22" s="42">
        <f>E24+E25</f>
        <v>444817729</v>
      </c>
      <c r="F22" s="42">
        <f>F24+F25</f>
        <v>483440442</v>
      </c>
      <c r="G22" s="42">
        <f>G24+G25</f>
        <v>520409526</v>
      </c>
    </row>
    <row r="23" spans="1:7" s="29" customFormat="1" ht="18.75" customHeight="1">
      <c r="A23" s="35"/>
      <c r="B23" s="21" t="s">
        <v>13</v>
      </c>
      <c r="C23" s="43"/>
      <c r="D23" s="43"/>
      <c r="E23" s="43"/>
      <c r="F23" s="43"/>
      <c r="G23" s="43"/>
    </row>
    <row r="24" spans="1:7" s="20" customFormat="1" ht="22.5" customHeight="1">
      <c r="A24" s="36" t="s">
        <v>42</v>
      </c>
      <c r="B24" s="27" t="s">
        <v>43</v>
      </c>
      <c r="C24" s="44">
        <v>349690201.35000002</v>
      </c>
      <c r="D24" s="44">
        <v>330760354.23000002</v>
      </c>
      <c r="E24" s="44">
        <v>345514351</v>
      </c>
      <c r="F24" s="44">
        <v>375165264</v>
      </c>
      <c r="G24" s="44">
        <v>403431124</v>
      </c>
    </row>
    <row r="25" spans="1:7" s="20" customFormat="1" ht="22.5" customHeight="1">
      <c r="A25" s="36" t="s">
        <v>42</v>
      </c>
      <c r="B25" s="27" t="s">
        <v>44</v>
      </c>
      <c r="C25" s="44">
        <v>91398063</v>
      </c>
      <c r="D25" s="44">
        <v>97265489</v>
      </c>
      <c r="E25" s="44">
        <v>99303378</v>
      </c>
      <c r="F25" s="44">
        <v>108275178</v>
      </c>
      <c r="G25" s="44">
        <v>116978402</v>
      </c>
    </row>
    <row r="26" spans="1:7" s="12" customFormat="1" ht="24.75" customHeight="1">
      <c r="A26" s="34" t="s">
        <v>27</v>
      </c>
      <c r="B26" s="15" t="s">
        <v>28</v>
      </c>
      <c r="C26" s="42">
        <f>C28+C29</f>
        <v>171849822.03999999</v>
      </c>
      <c r="D26" s="42">
        <f>D28+D29</f>
        <v>163915097</v>
      </c>
      <c r="E26" s="42">
        <f>E28+E29</f>
        <v>177222700</v>
      </c>
      <c r="F26" s="42">
        <f>F28+F29</f>
        <v>190567700</v>
      </c>
      <c r="G26" s="42">
        <f>G28+G29</f>
        <v>203726400</v>
      </c>
    </row>
    <row r="27" spans="1:7" s="29" customFormat="1" ht="18.75" customHeight="1">
      <c r="A27" s="35"/>
      <c r="B27" s="21" t="s">
        <v>13</v>
      </c>
      <c r="C27" s="43"/>
      <c r="D27" s="43"/>
      <c r="E27" s="43"/>
      <c r="F27" s="43"/>
      <c r="G27" s="43"/>
    </row>
    <row r="28" spans="1:7" s="20" customFormat="1" ht="22.5" customHeight="1">
      <c r="A28" s="36" t="s">
        <v>42</v>
      </c>
      <c r="B28" s="27" t="s">
        <v>43</v>
      </c>
      <c r="C28" s="44">
        <v>153761978.03999999</v>
      </c>
      <c r="D28" s="44">
        <v>160226617</v>
      </c>
      <c r="E28" s="44">
        <v>173281000</v>
      </c>
      <c r="F28" s="44">
        <v>186473700</v>
      </c>
      <c r="G28" s="44">
        <v>199477500</v>
      </c>
    </row>
    <row r="29" spans="1:7" s="20" customFormat="1" ht="22.5" customHeight="1">
      <c r="A29" s="36" t="s">
        <v>42</v>
      </c>
      <c r="B29" s="27" t="s">
        <v>44</v>
      </c>
      <c r="C29" s="44">
        <v>18087844</v>
      </c>
      <c r="D29" s="44">
        <v>3688480</v>
      </c>
      <c r="E29" s="44">
        <v>3941700</v>
      </c>
      <c r="F29" s="44">
        <v>4094000</v>
      </c>
      <c r="G29" s="44">
        <v>4248900</v>
      </c>
    </row>
    <row r="30" spans="1:7" s="12" customFormat="1" ht="24.75" customHeight="1">
      <c r="A30" s="34" t="s">
        <v>29</v>
      </c>
      <c r="B30" s="15" t="s">
        <v>30</v>
      </c>
      <c r="C30" s="42">
        <f>C32+C33</f>
        <v>97548811.969999984</v>
      </c>
      <c r="D30" s="42">
        <f>D32+D33</f>
        <v>94624700</v>
      </c>
      <c r="E30" s="42">
        <f>E32+E33</f>
        <v>89081100</v>
      </c>
      <c r="F30" s="42">
        <f>F32+F33</f>
        <v>94959500</v>
      </c>
      <c r="G30" s="42">
        <f>G32+G33</f>
        <v>100778600</v>
      </c>
    </row>
    <row r="31" spans="1:7" s="29" customFormat="1" ht="18.75" customHeight="1">
      <c r="A31" s="35"/>
      <c r="B31" s="21" t="s">
        <v>13</v>
      </c>
      <c r="C31" s="43"/>
      <c r="D31" s="43"/>
      <c r="E31" s="43"/>
      <c r="F31" s="43"/>
      <c r="G31" s="43"/>
    </row>
    <row r="32" spans="1:7" s="20" customFormat="1" ht="22.5" customHeight="1">
      <c r="A32" s="36" t="s">
        <v>42</v>
      </c>
      <c r="B32" s="27" t="s">
        <v>43</v>
      </c>
      <c r="C32" s="44">
        <v>97297982.169999987</v>
      </c>
      <c r="D32" s="44">
        <v>94607700</v>
      </c>
      <c r="E32" s="44">
        <v>89064100</v>
      </c>
      <c r="F32" s="44">
        <v>94942500</v>
      </c>
      <c r="G32" s="44">
        <v>100761600</v>
      </c>
    </row>
    <row r="33" spans="1:7" s="20" customFormat="1" ht="22.5" customHeight="1">
      <c r="A33" s="36" t="s">
        <v>42</v>
      </c>
      <c r="B33" s="27" t="s">
        <v>44</v>
      </c>
      <c r="C33" s="44">
        <v>250829.8</v>
      </c>
      <c r="D33" s="44">
        <v>17000</v>
      </c>
      <c r="E33" s="44">
        <v>17000</v>
      </c>
      <c r="F33" s="44">
        <v>17000</v>
      </c>
      <c r="G33" s="44">
        <v>17000</v>
      </c>
    </row>
    <row r="34" spans="1:7" s="12" customFormat="1" ht="24.75" customHeight="1">
      <c r="A34" s="34" t="s">
        <v>31</v>
      </c>
      <c r="B34" s="15" t="s">
        <v>32</v>
      </c>
      <c r="C34" s="42">
        <f>C36+C37</f>
        <v>21745739</v>
      </c>
      <c r="D34" s="42">
        <f>D36+D37</f>
        <v>13750000</v>
      </c>
      <c r="E34" s="42">
        <f>E36+E37</f>
        <v>870000</v>
      </c>
      <c r="F34" s="42">
        <f>F36+F37</f>
        <v>900000</v>
      </c>
      <c r="G34" s="42">
        <f>G36+G37</f>
        <v>1000000</v>
      </c>
    </row>
    <row r="35" spans="1:7" s="29" customFormat="1" ht="18.75" customHeight="1">
      <c r="A35" s="35"/>
      <c r="B35" s="21" t="s">
        <v>13</v>
      </c>
      <c r="C35" s="43"/>
      <c r="D35" s="43"/>
      <c r="E35" s="43"/>
      <c r="F35" s="43"/>
      <c r="G35" s="43"/>
    </row>
    <row r="36" spans="1:7" s="20" customFormat="1" ht="22.5" customHeight="1">
      <c r="A36" s="36" t="s">
        <v>42</v>
      </c>
      <c r="B36" s="27" t="s">
        <v>43</v>
      </c>
      <c r="C36" s="44">
        <v>21745739</v>
      </c>
      <c r="D36" s="44">
        <v>13750000</v>
      </c>
      <c r="E36" s="44">
        <v>870000</v>
      </c>
      <c r="F36" s="44">
        <v>900000</v>
      </c>
      <c r="G36" s="44">
        <v>1000000</v>
      </c>
    </row>
    <row r="37" spans="1:7" s="20" customFormat="1" ht="22.5" customHeight="1">
      <c r="A37" s="36" t="s">
        <v>42</v>
      </c>
      <c r="B37" s="27" t="s">
        <v>44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</row>
    <row r="38" spans="1:7" s="12" customFormat="1" ht="24.75" customHeight="1">
      <c r="A38" s="34" t="s">
        <v>33</v>
      </c>
      <c r="B38" s="15" t="s">
        <v>34</v>
      </c>
      <c r="C38" s="42">
        <f>C40+C41</f>
        <v>652628987.50999999</v>
      </c>
      <c r="D38" s="42">
        <f>D40+D41</f>
        <v>61375697.450000003</v>
      </c>
      <c r="E38" s="42">
        <f>E40+E41</f>
        <v>63816000</v>
      </c>
      <c r="F38" s="42">
        <f>F40+F41</f>
        <v>42258163</v>
      </c>
      <c r="G38" s="42">
        <f>G40+G41</f>
        <v>26269800</v>
      </c>
    </row>
    <row r="39" spans="1:7" s="29" customFormat="1" ht="18.75" customHeight="1">
      <c r="A39" s="35"/>
      <c r="B39" s="21" t="s">
        <v>13</v>
      </c>
      <c r="C39" s="43"/>
      <c r="D39" s="43"/>
      <c r="E39" s="43"/>
      <c r="F39" s="43"/>
      <c r="G39" s="43"/>
    </row>
    <row r="40" spans="1:7" s="20" customFormat="1" ht="22.5" customHeight="1">
      <c r="A40" s="36" t="s">
        <v>42</v>
      </c>
      <c r="B40" s="27" t="s">
        <v>43</v>
      </c>
      <c r="C40" s="44">
        <v>35760369.950000003</v>
      </c>
      <c r="D40" s="44">
        <v>28596743</v>
      </c>
      <c r="E40" s="44">
        <v>23400000</v>
      </c>
      <c r="F40" s="44">
        <v>24850000</v>
      </c>
      <c r="G40" s="44">
        <v>26221000</v>
      </c>
    </row>
    <row r="41" spans="1:7" s="20" customFormat="1" ht="22.5" customHeight="1">
      <c r="A41" s="36" t="s">
        <v>42</v>
      </c>
      <c r="B41" s="27" t="s">
        <v>44</v>
      </c>
      <c r="C41" s="44">
        <v>616868617.55999994</v>
      </c>
      <c r="D41" s="44">
        <v>32778954.450000003</v>
      </c>
      <c r="E41" s="44">
        <v>40416000</v>
      </c>
      <c r="F41" s="44">
        <v>17408163</v>
      </c>
      <c r="G41" s="44">
        <v>48800</v>
      </c>
    </row>
    <row r="42" spans="1:7" s="12" customFormat="1" ht="24.75" customHeight="1">
      <c r="A42" s="34" t="s">
        <v>35</v>
      </c>
      <c r="B42" s="15" t="s">
        <v>36</v>
      </c>
      <c r="C42" s="42">
        <f>C44+C45</f>
        <v>34427794.340000004</v>
      </c>
      <c r="D42" s="42">
        <f>D44+D45</f>
        <v>39142158</v>
      </c>
      <c r="E42" s="42">
        <f>E44+E45</f>
        <v>214514200</v>
      </c>
      <c r="F42" s="42">
        <f>F44+F45</f>
        <v>216787800</v>
      </c>
      <c r="G42" s="42">
        <f>G44+G45</f>
        <v>188697400</v>
      </c>
    </row>
    <row r="43" spans="1:7" s="29" customFormat="1" ht="18.75" customHeight="1">
      <c r="A43" s="35"/>
      <c r="B43" s="21" t="s">
        <v>13</v>
      </c>
      <c r="C43" s="43"/>
      <c r="D43" s="43"/>
      <c r="E43" s="43"/>
      <c r="F43" s="43"/>
      <c r="G43" s="43"/>
    </row>
    <row r="44" spans="1:7" s="20" customFormat="1" ht="22.5" customHeight="1">
      <c r="A44" s="36" t="s">
        <v>42</v>
      </c>
      <c r="B44" s="27" t="s">
        <v>43</v>
      </c>
      <c r="C44" s="44">
        <v>14596161.34</v>
      </c>
      <c r="D44" s="44">
        <v>16543122</v>
      </c>
      <c r="E44" s="44">
        <v>195098400</v>
      </c>
      <c r="F44" s="44">
        <v>196301600</v>
      </c>
      <c r="G44" s="44">
        <v>167301500</v>
      </c>
    </row>
    <row r="45" spans="1:7" s="20" customFormat="1" ht="22.5" customHeight="1">
      <c r="A45" s="36" t="s">
        <v>42</v>
      </c>
      <c r="B45" s="27" t="s">
        <v>44</v>
      </c>
      <c r="C45" s="44">
        <v>19831633</v>
      </c>
      <c r="D45" s="44">
        <v>22599036</v>
      </c>
      <c r="E45" s="44">
        <v>19415800</v>
      </c>
      <c r="F45" s="44">
        <v>20486200</v>
      </c>
      <c r="G45" s="44">
        <v>21395900</v>
      </c>
    </row>
    <row r="46" spans="1:7" s="12" customFormat="1" ht="24.75" customHeight="1">
      <c r="A46" s="34" t="s">
        <v>37</v>
      </c>
      <c r="B46" s="15" t="s">
        <v>38</v>
      </c>
      <c r="C46" s="42">
        <f>C48+C49</f>
        <v>589408175.16000009</v>
      </c>
      <c r="D46" s="42">
        <f>D48+D49</f>
        <v>307936720.56</v>
      </c>
      <c r="E46" s="42">
        <f>E48+E49</f>
        <v>130616080</v>
      </c>
      <c r="F46" s="42">
        <f>F48+F49</f>
        <v>147852700</v>
      </c>
      <c r="G46" s="42">
        <f>G48+G49</f>
        <v>160087230</v>
      </c>
    </row>
    <row r="47" spans="1:7" s="29" customFormat="1" ht="18.75" customHeight="1">
      <c r="A47" s="35"/>
      <c r="B47" s="21" t="s">
        <v>13</v>
      </c>
      <c r="C47" s="43"/>
      <c r="D47" s="43"/>
      <c r="E47" s="43"/>
      <c r="F47" s="43"/>
      <c r="G47" s="43"/>
    </row>
    <row r="48" spans="1:7" s="20" customFormat="1" ht="22.5" customHeight="1">
      <c r="A48" s="36" t="s">
        <v>42</v>
      </c>
      <c r="B48" s="27" t="s">
        <v>43</v>
      </c>
      <c r="C48" s="44">
        <v>406381059.93000007</v>
      </c>
      <c r="D48" s="44">
        <v>233349642</v>
      </c>
      <c r="E48" s="44">
        <v>130616080</v>
      </c>
      <c r="F48" s="44">
        <v>147852700</v>
      </c>
      <c r="G48" s="44">
        <v>160087230</v>
      </c>
    </row>
    <row r="49" spans="1:13" s="20" customFormat="1" ht="22.5" customHeight="1">
      <c r="A49" s="36" t="s">
        <v>42</v>
      </c>
      <c r="B49" s="27" t="s">
        <v>44</v>
      </c>
      <c r="C49" s="44">
        <v>183027115.22999999</v>
      </c>
      <c r="D49" s="44">
        <v>74587078.560000002</v>
      </c>
      <c r="E49" s="44">
        <v>0</v>
      </c>
      <c r="F49" s="44">
        <v>0</v>
      </c>
      <c r="G49" s="44">
        <v>0</v>
      </c>
    </row>
    <row r="50" spans="1:13" s="40" customFormat="1" ht="27.75" customHeight="1">
      <c r="A50" s="38" t="s">
        <v>42</v>
      </c>
      <c r="B50" s="39" t="s">
        <v>67</v>
      </c>
      <c r="C50" s="45">
        <f>C52+C53</f>
        <v>3750112024.73</v>
      </c>
      <c r="D50" s="45">
        <f>D52+D53</f>
        <v>3750726363.29</v>
      </c>
      <c r="E50" s="45">
        <f>E52+E53</f>
        <v>2704902524</v>
      </c>
      <c r="F50" s="45">
        <f>F52+F53</f>
        <v>2879444905</v>
      </c>
      <c r="G50" s="45">
        <f>G52+G53</f>
        <v>3018774060</v>
      </c>
    </row>
    <row r="51" spans="1:13" s="29" customFormat="1" ht="18.75" customHeight="1">
      <c r="A51" s="35"/>
      <c r="B51" s="21" t="s">
        <v>13</v>
      </c>
      <c r="C51" s="43"/>
      <c r="D51" s="43"/>
      <c r="E51" s="43"/>
      <c r="F51" s="43"/>
      <c r="G51" s="43"/>
    </row>
    <row r="52" spans="1:13" s="20" customFormat="1" ht="22.5" customHeight="1">
      <c r="A52" s="36" t="s">
        <v>42</v>
      </c>
      <c r="B52" s="27" t="s">
        <v>43</v>
      </c>
      <c r="C52" s="44">
        <f t="shared" ref="C52:G53" si="0">C12+C16+C20+C24+C28+C32+C36+C40+C44+C48</f>
        <v>2496898873.21</v>
      </c>
      <c r="D52" s="44">
        <f t="shared" si="0"/>
        <v>2177093958.23</v>
      </c>
      <c r="E52" s="44">
        <f t="shared" si="0"/>
        <v>2451518751</v>
      </c>
      <c r="F52" s="44">
        <f t="shared" si="0"/>
        <v>2633279164</v>
      </c>
      <c r="G52" s="44">
        <f t="shared" si="0"/>
        <v>2774211324</v>
      </c>
      <c r="M52" s="50"/>
    </row>
    <row r="53" spans="1:13" s="20" customFormat="1" ht="22.5" customHeight="1">
      <c r="A53" s="36" t="s">
        <v>42</v>
      </c>
      <c r="B53" s="27" t="s">
        <v>44</v>
      </c>
      <c r="C53" s="44">
        <f t="shared" si="0"/>
        <v>1253213151.52</v>
      </c>
      <c r="D53" s="44">
        <f t="shared" si="0"/>
        <v>1573632405.0599999</v>
      </c>
      <c r="E53" s="44">
        <f t="shared" si="0"/>
        <v>253383773</v>
      </c>
      <c r="F53" s="44">
        <f t="shared" si="0"/>
        <v>246165741</v>
      </c>
      <c r="G53" s="44">
        <f t="shared" si="0"/>
        <v>244562736</v>
      </c>
    </row>
    <row r="54" spans="1:13" s="26" customFormat="1" ht="24.75" customHeight="1">
      <c r="A54" s="37"/>
      <c r="B54" s="186"/>
      <c r="C54" s="186"/>
      <c r="D54" s="76"/>
      <c r="E54" s="76"/>
      <c r="F54" s="183"/>
      <c r="G54" s="183"/>
    </row>
    <row r="55" spans="1:13" s="52" customFormat="1" ht="18.75" customHeight="1">
      <c r="A55" s="181" t="s">
        <v>147</v>
      </c>
      <c r="B55" s="181"/>
      <c r="C55" s="181"/>
      <c r="D55" s="76"/>
      <c r="E55" s="76"/>
      <c r="F55" s="169"/>
      <c r="G55" s="169" t="s">
        <v>74</v>
      </c>
      <c r="H55" s="76"/>
    </row>
    <row r="56" spans="1:13" s="52" customFormat="1">
      <c r="A56" s="51"/>
      <c r="B56" s="53"/>
      <c r="E56" s="54"/>
      <c r="F56" s="54"/>
      <c r="G56" s="54"/>
    </row>
    <row r="57" spans="1:13" s="52" customFormat="1">
      <c r="A57" s="51"/>
      <c r="B57" s="53"/>
      <c r="E57" s="55"/>
      <c r="F57" s="55"/>
      <c r="G57" s="55"/>
    </row>
    <row r="58" spans="1:13" s="52" customFormat="1">
      <c r="A58" s="51"/>
      <c r="B58" s="49"/>
      <c r="E58" s="54"/>
      <c r="F58" s="54"/>
      <c r="G58" s="54"/>
      <c r="J58" s="56"/>
      <c r="K58" s="53"/>
    </row>
    <row r="59" spans="1:13" s="52" customFormat="1">
      <c r="A59" s="51"/>
      <c r="B59" s="49"/>
      <c r="E59" s="54"/>
      <c r="F59" s="54"/>
      <c r="G59" s="54"/>
    </row>
    <row r="60" spans="1:13" s="52" customFormat="1">
      <c r="A60" s="51"/>
      <c r="E60" s="54"/>
      <c r="F60" s="54"/>
      <c r="G60" s="54"/>
    </row>
    <row r="61" spans="1:13" s="52" customFormat="1">
      <c r="A61" s="51"/>
      <c r="B61" s="53"/>
      <c r="C61" s="56"/>
      <c r="D61" s="56"/>
      <c r="E61" s="56"/>
      <c r="F61" s="56"/>
      <c r="G61" s="56"/>
    </row>
    <row r="62" spans="1:13" s="52" customFormat="1">
      <c r="A62" s="51"/>
      <c r="B62" s="53"/>
      <c r="C62" s="56"/>
      <c r="D62" s="56"/>
      <c r="E62" s="56"/>
      <c r="F62" s="56"/>
      <c r="G62" s="56"/>
    </row>
    <row r="63" spans="1:13" s="52" customFormat="1">
      <c r="A63" s="51"/>
      <c r="D63" s="54"/>
      <c r="E63" s="54"/>
      <c r="F63" s="54"/>
      <c r="G63" s="54"/>
    </row>
    <row r="64" spans="1:13" s="52" customFormat="1">
      <c r="A64" s="51"/>
      <c r="D64" s="54"/>
      <c r="E64" s="54"/>
      <c r="F64" s="54"/>
      <c r="G64" s="54"/>
    </row>
    <row r="65" spans="1:10" s="52" customFormat="1">
      <c r="A65" s="51"/>
      <c r="B65" s="53"/>
      <c r="D65" s="54"/>
      <c r="E65" s="54"/>
      <c r="F65" s="54"/>
      <c r="G65" s="54"/>
    </row>
    <row r="66" spans="1:10" s="52" customFormat="1">
      <c r="A66" s="51"/>
      <c r="B66" s="53"/>
      <c r="D66" s="54"/>
      <c r="E66" s="54"/>
      <c r="F66" s="54"/>
      <c r="G66" s="54"/>
    </row>
    <row r="67" spans="1:10" s="52" customFormat="1">
      <c r="A67" s="51"/>
      <c r="B67" s="53"/>
      <c r="E67" s="55"/>
      <c r="F67" s="55"/>
      <c r="G67" s="55"/>
    </row>
    <row r="68" spans="1:10" s="52" customFormat="1">
      <c r="A68" s="51"/>
      <c r="B68" s="53"/>
      <c r="E68" s="56"/>
      <c r="F68" s="56"/>
      <c r="G68" s="56"/>
    </row>
    <row r="69" spans="1:10" s="52" customFormat="1">
      <c r="A69" s="51"/>
      <c r="B69" s="53"/>
      <c r="E69" s="56"/>
      <c r="F69" s="56"/>
      <c r="G69" s="56"/>
    </row>
    <row r="70" spans="1:10" s="52" customFormat="1">
      <c r="A70" s="51"/>
      <c r="B70" s="53"/>
      <c r="E70" s="57"/>
      <c r="F70" s="57"/>
      <c r="G70" s="57"/>
    </row>
    <row r="71" spans="1:10" s="52" customFormat="1">
      <c r="A71" s="51"/>
    </row>
    <row r="72" spans="1:10" s="52" customFormat="1">
      <c r="A72" s="51"/>
      <c r="E72" s="54"/>
      <c r="F72" s="54"/>
      <c r="G72" s="54"/>
    </row>
    <row r="73" spans="1:10" s="52" customFormat="1">
      <c r="A73" s="51"/>
    </row>
    <row r="74" spans="1:10" s="52" customFormat="1">
      <c r="A74" s="51"/>
      <c r="G74" s="54"/>
      <c r="J74" s="53"/>
    </row>
    <row r="75" spans="1:10" s="52" customFormat="1">
      <c r="A75" s="51"/>
      <c r="E75" s="54"/>
      <c r="F75" s="54"/>
      <c r="G75" s="54"/>
    </row>
    <row r="76" spans="1:10" s="52" customFormat="1">
      <c r="A76" s="51"/>
    </row>
    <row r="77" spans="1:10" s="52" customFormat="1">
      <c r="A77" s="51"/>
    </row>
    <row r="78" spans="1:10" s="52" customFormat="1">
      <c r="A78" s="51"/>
    </row>
    <row r="79" spans="1:10" s="52" customFormat="1">
      <c r="A79" s="51"/>
    </row>
    <row r="80" spans="1:10" s="52" customFormat="1">
      <c r="A80" s="51"/>
    </row>
    <row r="81" spans="1:1" s="52" customFormat="1">
      <c r="A81" s="51"/>
    </row>
    <row r="82" spans="1:1" s="52" customFormat="1">
      <c r="A82" s="51"/>
    </row>
    <row r="83" spans="1:1" s="52" customFormat="1">
      <c r="A83" s="51"/>
    </row>
    <row r="84" spans="1:1" s="52" customFormat="1">
      <c r="A84" s="51"/>
    </row>
    <row r="85" spans="1:1" s="52" customFormat="1">
      <c r="A85" s="51"/>
    </row>
    <row r="86" spans="1:1" s="52" customFormat="1">
      <c r="A86" s="51"/>
    </row>
    <row r="87" spans="1:1" s="52" customFormat="1">
      <c r="A87" s="51"/>
    </row>
    <row r="88" spans="1:1" s="52" customFormat="1">
      <c r="A88" s="51"/>
    </row>
    <row r="89" spans="1:1" s="52" customFormat="1">
      <c r="A89" s="51"/>
    </row>
    <row r="90" spans="1:1" s="52" customFormat="1">
      <c r="A90" s="51"/>
    </row>
    <row r="91" spans="1:1" s="52" customFormat="1">
      <c r="A91" s="51"/>
    </row>
    <row r="92" spans="1:1" s="52" customFormat="1">
      <c r="A92" s="51"/>
    </row>
    <row r="93" spans="1:1" s="52" customFormat="1">
      <c r="A93" s="51"/>
    </row>
    <row r="94" spans="1:1" s="52" customFormat="1">
      <c r="A94" s="51"/>
    </row>
    <row r="95" spans="1:1" s="52" customFormat="1">
      <c r="A95" s="51"/>
    </row>
    <row r="96" spans="1:1" s="52" customFormat="1">
      <c r="A96" s="51"/>
    </row>
    <row r="97" spans="1:1" s="52" customFormat="1">
      <c r="A97" s="51"/>
    </row>
    <row r="98" spans="1:1" s="52" customFormat="1">
      <c r="A98" s="51"/>
    </row>
    <row r="99" spans="1:1" s="52" customFormat="1">
      <c r="A99" s="51"/>
    </row>
    <row r="100" spans="1:1" s="52" customFormat="1">
      <c r="A100" s="51"/>
    </row>
    <row r="101" spans="1:1" s="52" customFormat="1">
      <c r="A101" s="51"/>
    </row>
    <row r="102" spans="1:1" s="52" customFormat="1">
      <c r="A102" s="51"/>
    </row>
    <row r="103" spans="1:1" s="52" customFormat="1">
      <c r="A103" s="51"/>
    </row>
    <row r="104" spans="1:1" s="52" customFormat="1">
      <c r="A104" s="51"/>
    </row>
    <row r="105" spans="1:1" s="52" customFormat="1">
      <c r="A105" s="51"/>
    </row>
    <row r="106" spans="1:1" s="52" customFormat="1">
      <c r="A106" s="51"/>
    </row>
    <row r="107" spans="1:1" s="52" customFormat="1">
      <c r="A107" s="51"/>
    </row>
    <row r="108" spans="1:1" s="52" customFormat="1">
      <c r="A108" s="51"/>
    </row>
    <row r="109" spans="1:1" s="52" customFormat="1">
      <c r="A109" s="51"/>
    </row>
    <row r="110" spans="1:1" s="52" customFormat="1">
      <c r="A110" s="51"/>
    </row>
    <row r="111" spans="1:1" s="52" customFormat="1">
      <c r="A111" s="51"/>
    </row>
    <row r="112" spans="1:1" s="52" customFormat="1">
      <c r="A112" s="51"/>
    </row>
    <row r="113" spans="1:1" s="52" customFormat="1">
      <c r="A113" s="51"/>
    </row>
    <row r="114" spans="1:1" s="52" customFormat="1">
      <c r="A114" s="51"/>
    </row>
    <row r="115" spans="1:1" s="52" customFormat="1">
      <c r="A115" s="51"/>
    </row>
    <row r="116" spans="1:1" s="52" customFormat="1">
      <c r="A116" s="51"/>
    </row>
    <row r="117" spans="1:1" s="52" customFormat="1">
      <c r="A117" s="51"/>
    </row>
    <row r="118" spans="1:1" s="52" customFormat="1">
      <c r="A118" s="51"/>
    </row>
    <row r="119" spans="1:1" s="52" customFormat="1">
      <c r="A119" s="51"/>
    </row>
    <row r="120" spans="1:1" s="52" customFormat="1">
      <c r="A120" s="51"/>
    </row>
    <row r="121" spans="1:1" s="52" customFormat="1">
      <c r="A121" s="51"/>
    </row>
    <row r="122" spans="1:1" s="52" customFormat="1">
      <c r="A122" s="51"/>
    </row>
    <row r="123" spans="1:1" s="52" customFormat="1">
      <c r="A123" s="51"/>
    </row>
    <row r="124" spans="1:1" s="52" customFormat="1">
      <c r="A124" s="51"/>
    </row>
    <row r="125" spans="1:1" s="52" customFormat="1">
      <c r="A125" s="51"/>
    </row>
    <row r="126" spans="1:1" s="52" customFormat="1">
      <c r="A126" s="51"/>
    </row>
    <row r="127" spans="1:1" s="52" customFormat="1">
      <c r="A127" s="51"/>
    </row>
    <row r="128" spans="1:1" s="52" customFormat="1">
      <c r="A128" s="51"/>
    </row>
    <row r="129" spans="1:1" s="52" customFormat="1">
      <c r="A129" s="51"/>
    </row>
    <row r="130" spans="1:1" s="52" customFormat="1">
      <c r="A130" s="51"/>
    </row>
    <row r="131" spans="1:1" s="52" customFormat="1">
      <c r="A131" s="51"/>
    </row>
    <row r="132" spans="1:1" s="52" customFormat="1">
      <c r="A132" s="51"/>
    </row>
    <row r="133" spans="1:1" s="52" customFormat="1">
      <c r="A133" s="51"/>
    </row>
    <row r="134" spans="1:1" s="52" customFormat="1">
      <c r="A134" s="51"/>
    </row>
    <row r="135" spans="1:1" s="52" customFormat="1">
      <c r="A135" s="51"/>
    </row>
    <row r="136" spans="1:1" s="52" customFormat="1">
      <c r="A136" s="51"/>
    </row>
    <row r="137" spans="1:1" s="52" customFormat="1">
      <c r="A137" s="51"/>
    </row>
    <row r="138" spans="1:1" s="52" customFormat="1">
      <c r="A138" s="51"/>
    </row>
    <row r="139" spans="1:1" s="52" customFormat="1">
      <c r="A139" s="51"/>
    </row>
    <row r="140" spans="1:1" s="52" customFormat="1">
      <c r="A140" s="51"/>
    </row>
    <row r="141" spans="1:1" s="52" customFormat="1">
      <c r="A141" s="51"/>
    </row>
    <row r="142" spans="1:1" s="52" customFormat="1">
      <c r="A142" s="51"/>
    </row>
    <row r="143" spans="1:1" s="52" customFormat="1">
      <c r="A143" s="51"/>
    </row>
    <row r="144" spans="1:1" s="52" customFormat="1">
      <c r="A144" s="51"/>
    </row>
    <row r="145" spans="1:1" s="52" customFormat="1">
      <c r="A145" s="51"/>
    </row>
    <row r="146" spans="1:1" s="52" customFormat="1">
      <c r="A146" s="51"/>
    </row>
    <row r="147" spans="1:1" s="52" customFormat="1">
      <c r="A147" s="51"/>
    </row>
    <row r="148" spans="1:1" s="52" customFormat="1">
      <c r="A148" s="51"/>
    </row>
    <row r="149" spans="1:1" s="52" customFormat="1">
      <c r="A149" s="51"/>
    </row>
    <row r="150" spans="1:1" s="52" customFormat="1">
      <c r="A150" s="51"/>
    </row>
    <row r="151" spans="1:1" s="52" customFormat="1">
      <c r="A151" s="51"/>
    </row>
    <row r="152" spans="1:1" s="52" customFormat="1">
      <c r="A152" s="51"/>
    </row>
    <row r="153" spans="1:1" s="52" customFormat="1">
      <c r="A153" s="51"/>
    </row>
    <row r="154" spans="1:1" s="52" customFormat="1">
      <c r="A154" s="51"/>
    </row>
    <row r="155" spans="1:1" s="52" customFormat="1">
      <c r="A155" s="51"/>
    </row>
    <row r="156" spans="1:1" s="52" customFormat="1">
      <c r="A156" s="51"/>
    </row>
    <row r="157" spans="1:1" s="52" customFormat="1">
      <c r="A157" s="51"/>
    </row>
    <row r="158" spans="1:1" s="52" customFormat="1">
      <c r="A158" s="51"/>
    </row>
    <row r="159" spans="1:1" s="52" customFormat="1">
      <c r="A159" s="51"/>
    </row>
    <row r="160" spans="1:1" s="52" customFormat="1">
      <c r="A160" s="51"/>
    </row>
    <row r="161" spans="1:1" s="52" customFormat="1">
      <c r="A161" s="51"/>
    </row>
    <row r="162" spans="1:1" s="52" customFormat="1">
      <c r="A162" s="51"/>
    </row>
    <row r="163" spans="1:1" s="52" customFormat="1">
      <c r="A163" s="51"/>
    </row>
    <row r="164" spans="1:1" s="52" customFormat="1">
      <c r="A164" s="51"/>
    </row>
    <row r="165" spans="1:1" s="52" customFormat="1">
      <c r="A165" s="51"/>
    </row>
    <row r="166" spans="1:1" s="52" customFormat="1">
      <c r="A166" s="51"/>
    </row>
    <row r="167" spans="1:1" s="52" customFormat="1">
      <c r="A167" s="51"/>
    </row>
    <row r="168" spans="1:1" s="52" customFormat="1">
      <c r="A168" s="51"/>
    </row>
    <row r="169" spans="1:1" s="52" customFormat="1">
      <c r="A169" s="51"/>
    </row>
    <row r="170" spans="1:1" s="52" customFormat="1">
      <c r="A170" s="51"/>
    </row>
    <row r="171" spans="1:1" s="52" customFormat="1">
      <c r="A171" s="51"/>
    </row>
    <row r="172" spans="1:1" s="52" customFormat="1">
      <c r="A172" s="51"/>
    </row>
    <row r="173" spans="1:1" s="52" customFormat="1">
      <c r="A173" s="51"/>
    </row>
    <row r="174" spans="1:1" s="52" customFormat="1">
      <c r="A174" s="51"/>
    </row>
    <row r="175" spans="1:1" s="52" customFormat="1">
      <c r="A175" s="51"/>
    </row>
  </sheetData>
  <mergeCells count="6">
    <mergeCell ref="F54:G54"/>
    <mergeCell ref="D3:G3"/>
    <mergeCell ref="B4:G4"/>
    <mergeCell ref="B54:C54"/>
    <mergeCell ref="A55:C55"/>
    <mergeCell ref="F2:G2"/>
  </mergeCells>
  <phoneticPr fontId="19" type="noConversion"/>
  <pageMargins left="0.78740157480314965" right="0.35433070866141736" top="0.19685039370078741" bottom="0.23622047244094491" header="0.23622047244094491" footer="0.19685039370078741"/>
  <pageSetup paperSize="9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37A4-E46F-4A36-A9E4-6A90BA54B7B9}">
  <dimension ref="A1:S22"/>
  <sheetViews>
    <sheetView view="pageBreakPreview" topLeftCell="B1" zoomScale="96" zoomScaleNormal="85" zoomScaleSheetLayoutView="96" workbookViewId="0">
      <selection activeCell="F2" sqref="F2:G2"/>
    </sheetView>
  </sheetViews>
  <sheetFormatPr defaultColWidth="9.1796875" defaultRowHeight="12.5"/>
  <cols>
    <col min="1" max="1" width="10.26953125" style="2" customWidth="1"/>
    <col min="2" max="2" width="51.54296875" style="2" customWidth="1"/>
    <col min="3" max="4" width="18.7265625" style="2" customWidth="1"/>
    <col min="5" max="5" width="16.7265625" style="2" customWidth="1"/>
    <col min="6" max="6" width="19.81640625" style="2" customWidth="1"/>
    <col min="7" max="7" width="18.7265625" style="2" customWidth="1"/>
    <col min="8" max="16384" width="9.1796875" style="2"/>
  </cols>
  <sheetData>
    <row r="1" spans="1:19" ht="18">
      <c r="E1" s="3"/>
      <c r="F1" s="10" t="s">
        <v>39</v>
      </c>
      <c r="G1" s="4"/>
    </row>
    <row r="2" spans="1:19" ht="45.75" customHeight="1">
      <c r="D2" s="173"/>
      <c r="E2" s="173"/>
      <c r="F2" s="182" t="s">
        <v>148</v>
      </c>
      <c r="G2" s="182"/>
    </row>
    <row r="3" spans="1:19" ht="18">
      <c r="A3" s="5"/>
      <c r="D3" s="10"/>
      <c r="E3" s="3"/>
      <c r="F3" s="4"/>
      <c r="G3" s="4"/>
    </row>
    <row r="4" spans="1:19" ht="10.5" customHeight="1">
      <c r="D4" s="187"/>
      <c r="E4" s="187"/>
      <c r="F4" s="187"/>
      <c r="G4" s="187"/>
    </row>
    <row r="5" spans="1:19" ht="50.25" customHeight="1">
      <c r="B5" s="188" t="s">
        <v>72</v>
      </c>
      <c r="C5" s="188"/>
      <c r="D5" s="188"/>
      <c r="E5" s="188"/>
      <c r="F5" s="188"/>
      <c r="G5" s="188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7.5">
      <c r="B6" s="148">
        <v>1710000000</v>
      </c>
      <c r="C6" s="1"/>
      <c r="D6" s="1"/>
    </row>
    <row r="7" spans="1:19">
      <c r="B7" s="9" t="s">
        <v>14</v>
      </c>
      <c r="C7" s="1"/>
      <c r="D7" s="1"/>
    </row>
    <row r="8" spans="1:19" ht="15" customHeight="1">
      <c r="G8" s="1" t="s">
        <v>16</v>
      </c>
    </row>
    <row r="9" spans="1:19" s="19" customFormat="1" ht="48" customHeight="1">
      <c r="A9" s="18" t="s">
        <v>41</v>
      </c>
      <c r="B9" s="18" t="s">
        <v>46</v>
      </c>
      <c r="C9" s="13" t="s">
        <v>124</v>
      </c>
      <c r="D9" s="13" t="s">
        <v>125</v>
      </c>
      <c r="E9" s="13" t="s">
        <v>126</v>
      </c>
      <c r="F9" s="13" t="s">
        <v>127</v>
      </c>
      <c r="G9" s="13" t="s">
        <v>128</v>
      </c>
    </row>
    <row r="10" spans="1:19" s="24" customFormat="1">
      <c r="A10" s="149">
        <v>1</v>
      </c>
      <c r="B10" s="150">
        <v>2</v>
      </c>
      <c r="C10" s="150">
        <v>3</v>
      </c>
      <c r="D10" s="150">
        <v>4</v>
      </c>
      <c r="E10" s="150">
        <v>5</v>
      </c>
      <c r="F10" s="149">
        <v>6</v>
      </c>
      <c r="G10" s="149">
        <v>7</v>
      </c>
    </row>
    <row r="11" spans="1:19" s="11" customFormat="1" ht="22.5" customHeight="1">
      <c r="A11" s="14">
        <v>8800</v>
      </c>
      <c r="B11" s="15" t="s">
        <v>53</v>
      </c>
      <c r="C11" s="42">
        <f>C12+C13</f>
        <v>-1666378.25</v>
      </c>
      <c r="D11" s="42">
        <f>D12+D13</f>
        <v>-1456000</v>
      </c>
      <c r="E11" s="42">
        <f>E12+E13</f>
        <v>-540620</v>
      </c>
      <c r="F11" s="42">
        <f>F12+F13</f>
        <v>-512840</v>
      </c>
      <c r="G11" s="42">
        <f>G12+G13</f>
        <v>-484000</v>
      </c>
    </row>
    <row r="12" spans="1:19" s="20" customFormat="1" ht="22.5" customHeight="1">
      <c r="A12" s="151" t="s">
        <v>42</v>
      </c>
      <c r="B12" s="152" t="s">
        <v>43</v>
      </c>
      <c r="C12" s="153"/>
      <c r="D12" s="154"/>
      <c r="E12" s="153"/>
      <c r="F12" s="153"/>
      <c r="G12" s="153"/>
    </row>
    <row r="13" spans="1:19" s="20" customFormat="1" ht="22.5" customHeight="1">
      <c r="A13" s="151" t="s">
        <v>42</v>
      </c>
      <c r="B13" s="152" t="s">
        <v>44</v>
      </c>
      <c r="C13" s="153">
        <v>-1666378.25</v>
      </c>
      <c r="D13" s="153">
        <v>-1456000</v>
      </c>
      <c r="E13" s="153">
        <v>-540620</v>
      </c>
      <c r="F13" s="153">
        <v>-512840</v>
      </c>
      <c r="G13" s="153">
        <v>-484000</v>
      </c>
    </row>
    <row r="14" spans="1:19" s="11" customFormat="1" ht="22.5" customHeight="1">
      <c r="A14" s="14">
        <v>8800</v>
      </c>
      <c r="B14" s="15" t="s">
        <v>58</v>
      </c>
      <c r="C14" s="42">
        <f>C16+C15</f>
        <v>493205.79</v>
      </c>
      <c r="D14" s="42">
        <f>D16+D15</f>
        <v>1470794.27</v>
      </c>
      <c r="E14" s="42">
        <f>E16+E15</f>
        <v>545540</v>
      </c>
      <c r="F14" s="42">
        <f>F16+F15</f>
        <v>517470</v>
      </c>
      <c r="G14" s="42">
        <f>G16+G15</f>
        <v>488390</v>
      </c>
    </row>
    <row r="15" spans="1:19" s="20" customFormat="1" ht="22.5" customHeight="1">
      <c r="A15" s="151" t="s">
        <v>42</v>
      </c>
      <c r="B15" s="152" t="s">
        <v>43</v>
      </c>
      <c r="C15" s="153"/>
      <c r="D15" s="153"/>
      <c r="E15" s="153"/>
      <c r="F15" s="153"/>
      <c r="G15" s="153"/>
    </row>
    <row r="16" spans="1:19" s="20" customFormat="1" ht="22.5" customHeight="1">
      <c r="A16" s="151" t="s">
        <v>42</v>
      </c>
      <c r="B16" s="152" t="s">
        <v>44</v>
      </c>
      <c r="C16" s="153">
        <v>493205.79</v>
      </c>
      <c r="D16" s="153">
        <v>1470794.27</v>
      </c>
      <c r="E16" s="153">
        <v>545540</v>
      </c>
      <c r="F16" s="153">
        <v>517470</v>
      </c>
      <c r="G16" s="153">
        <v>488390</v>
      </c>
    </row>
    <row r="17" spans="1:8" s="11" customFormat="1" ht="36" customHeight="1">
      <c r="A17" s="16">
        <v>8800</v>
      </c>
      <c r="B17" s="17" t="s">
        <v>40</v>
      </c>
      <c r="C17" s="46">
        <f>C18+C19</f>
        <v>-1173172.46</v>
      </c>
      <c r="D17" s="46">
        <f>D18+D19</f>
        <v>14794.270000000019</v>
      </c>
      <c r="E17" s="46">
        <f>E18+E19</f>
        <v>4920</v>
      </c>
      <c r="F17" s="46">
        <f>F18+F19</f>
        <v>4630</v>
      </c>
      <c r="G17" s="46">
        <f>G18+G19</f>
        <v>4390</v>
      </c>
    </row>
    <row r="18" spans="1:8" s="20" customFormat="1" ht="28.5" customHeight="1">
      <c r="A18" s="151" t="s">
        <v>42</v>
      </c>
      <c r="B18" s="152" t="s">
        <v>43</v>
      </c>
      <c r="C18" s="153">
        <f t="shared" ref="C18:G19" si="0">C12+C15</f>
        <v>0</v>
      </c>
      <c r="D18" s="153">
        <f t="shared" si="0"/>
        <v>0</v>
      </c>
      <c r="E18" s="153">
        <f t="shared" si="0"/>
        <v>0</v>
      </c>
      <c r="F18" s="153">
        <f t="shared" si="0"/>
        <v>0</v>
      </c>
      <c r="G18" s="153">
        <f t="shared" si="0"/>
        <v>0</v>
      </c>
    </row>
    <row r="19" spans="1:8" s="28" customFormat="1" ht="27.4" customHeight="1">
      <c r="A19" s="151" t="s">
        <v>42</v>
      </c>
      <c r="B19" s="152" t="s">
        <v>44</v>
      </c>
      <c r="C19" s="153">
        <f t="shared" si="0"/>
        <v>-1173172.46</v>
      </c>
      <c r="D19" s="153">
        <f t="shared" si="0"/>
        <v>14794.270000000019</v>
      </c>
      <c r="E19" s="153">
        <f t="shared" si="0"/>
        <v>4920</v>
      </c>
      <c r="F19" s="153">
        <f t="shared" si="0"/>
        <v>4630</v>
      </c>
      <c r="G19" s="153">
        <f t="shared" si="0"/>
        <v>4390</v>
      </c>
    </row>
    <row r="20" spans="1:8" s="26" customFormat="1" ht="15.75" customHeight="1">
      <c r="A20" s="25"/>
      <c r="B20" s="186"/>
      <c r="C20" s="186"/>
      <c r="D20" s="76"/>
      <c r="E20" s="76"/>
      <c r="F20" s="183"/>
      <c r="G20" s="183"/>
    </row>
    <row r="21" spans="1:8" ht="18.75" customHeight="1">
      <c r="A21" s="181" t="s">
        <v>147</v>
      </c>
      <c r="B21" s="181"/>
      <c r="C21" s="181"/>
      <c r="D21" s="76"/>
      <c r="E21" s="76"/>
      <c r="F21" s="169"/>
      <c r="G21" s="169" t="s">
        <v>74</v>
      </c>
      <c r="H21" s="76"/>
    </row>
    <row r="22" spans="1:8" ht="13">
      <c r="D22" s="8"/>
    </row>
  </sheetData>
  <mergeCells count="6">
    <mergeCell ref="F20:G20"/>
    <mergeCell ref="D4:G4"/>
    <mergeCell ref="B5:G5"/>
    <mergeCell ref="B20:C20"/>
    <mergeCell ref="A21:C21"/>
    <mergeCell ref="F2:G2"/>
  </mergeCells>
  <phoneticPr fontId="19" type="noConversion"/>
  <pageMargins left="0.78" right="0.35" top="0.21" bottom="0.22" header="0.23" footer="0.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10</vt:i4>
      </vt:variant>
    </vt:vector>
  </HeadingPairs>
  <TitlesOfParts>
    <vt:vector size="16" baseType="lpstr">
      <vt:lpstr>дод 1 заг показн</vt:lpstr>
      <vt:lpstr>дод 2</vt:lpstr>
      <vt:lpstr>дод 3 фін</vt:lpstr>
      <vt:lpstr>дод 6 гран ГРК</vt:lpstr>
      <vt:lpstr>дод 7 гран КПК</vt:lpstr>
      <vt:lpstr>дод 8 кредитув</vt:lpstr>
      <vt:lpstr>'дод 1 заг показн'!Заголовки_для_друку</vt:lpstr>
      <vt:lpstr>'дод 2'!Заголовки_для_друку</vt:lpstr>
      <vt:lpstr>'дод 3 фін'!Заголовки_для_друку</vt:lpstr>
      <vt:lpstr>'дод 6 гран ГРК'!Заголовки_для_друку</vt:lpstr>
      <vt:lpstr>'дод 7 гран КПК'!Заголовки_для_друку</vt:lpstr>
      <vt:lpstr>'дод 1 заг показн'!Область_друку</vt:lpstr>
      <vt:lpstr>'дод 2'!Область_друку</vt:lpstr>
      <vt:lpstr>'дод 3 фін'!Область_друку</vt:lpstr>
      <vt:lpstr>'дод 7 гран КПК'!Область_друку</vt:lpstr>
      <vt:lpstr>'дод 8 кредитув'!Область_друку</vt:lpstr>
    </vt:vector>
  </TitlesOfParts>
  <Company>UBF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UBF3</dc:creator>
  <cp:lastModifiedBy>Людмила Заїка</cp:lastModifiedBy>
  <cp:lastPrinted>2025-08-25T08:14:04Z</cp:lastPrinted>
  <dcterms:created xsi:type="dcterms:W3CDTF">2002-01-14T16:07:24Z</dcterms:created>
  <dcterms:modified xsi:type="dcterms:W3CDTF">2025-08-29T08:15:11Z</dcterms:modified>
</cp:coreProperties>
</file>