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-120" yWindow="-120" windowWidth="23256" windowHeight="13176"/>
  </bookViews>
  <sheets>
    <sheet name="9 місяців 2023 року" sheetId="1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Database">#REF!</definedName>
    <definedName name="В68">#REF!</definedName>
    <definedName name="ввввв">#REF!</definedName>
    <definedName name="вввввв">#REF!</definedName>
    <definedName name="вс">#REF!</definedName>
    <definedName name="_xlnm.Print_Titles" localSheetId="0">'9 місяців 2023 року'!$6:$8</definedName>
    <definedName name="_xlnm.Print_Area" localSheetId="0">'9 місяців 2023 року'!$A$1:$K$27</definedName>
    <definedName name="рррррр">#REF!</definedName>
  </definedNames>
  <calcPr calcId="181029"/>
</workbook>
</file>

<file path=xl/calcChain.xml><?xml version="1.0" encoding="utf-8"?>
<calcChain xmlns="http://schemas.openxmlformats.org/spreadsheetml/2006/main">
  <c r="K25" i="1" l="1"/>
  <c r="H25" i="1"/>
  <c r="E25" i="1"/>
  <c r="E22" i="1"/>
  <c r="I9" i="1"/>
  <c r="I22" i="1"/>
  <c r="I21" i="1"/>
  <c r="K21" i="1"/>
  <c r="K22" i="1"/>
  <c r="J22" i="1"/>
  <c r="F18" i="1"/>
  <c r="F25" i="1" s="1"/>
  <c r="F7" i="1"/>
  <c r="C18" i="1"/>
  <c r="C25" i="1" s="1"/>
  <c r="H16" i="1"/>
  <c r="I16" i="1"/>
  <c r="J16" i="1" l="1"/>
  <c r="K16" i="1" s="1"/>
  <c r="J17" i="1"/>
  <c r="I20" i="1" l="1"/>
  <c r="J20" i="1"/>
  <c r="H13" i="1"/>
  <c r="E20" i="1"/>
  <c r="K20" i="1" l="1"/>
  <c r="J7" i="1"/>
  <c r="G7" i="1"/>
  <c r="I7" i="1"/>
  <c r="I10" i="1" l="1"/>
  <c r="J10" i="1"/>
  <c r="K10" i="1" l="1"/>
  <c r="E14" i="1"/>
  <c r="E10" i="1"/>
  <c r="J24" i="1" l="1"/>
  <c r="I24" i="1"/>
  <c r="H24" i="1"/>
  <c r="E24" i="1"/>
  <c r="J23" i="1"/>
  <c r="I23" i="1"/>
  <c r="H23" i="1"/>
  <c r="E23" i="1"/>
  <c r="I19" i="1"/>
  <c r="G18" i="1"/>
  <c r="D18" i="1"/>
  <c r="H17" i="1"/>
  <c r="I17" i="1"/>
  <c r="J15" i="1"/>
  <c r="I15" i="1"/>
  <c r="H15" i="1"/>
  <c r="J14" i="1"/>
  <c r="I14" i="1"/>
  <c r="J13" i="1"/>
  <c r="I13" i="1"/>
  <c r="J12" i="1"/>
  <c r="I12" i="1"/>
  <c r="E12" i="1"/>
  <c r="J11" i="1"/>
  <c r="I11" i="1"/>
  <c r="E11" i="1"/>
  <c r="J9" i="1"/>
  <c r="E9" i="1"/>
  <c r="J19" i="1" l="1"/>
  <c r="K19" i="1" s="1"/>
  <c r="E19" i="1"/>
  <c r="K23" i="1"/>
  <c r="K24" i="1"/>
  <c r="K17" i="1"/>
  <c r="G25" i="1"/>
  <c r="D25" i="1"/>
  <c r="I18" i="1"/>
  <c r="I25" i="1" s="1"/>
  <c r="K12" i="1"/>
  <c r="K14" i="1"/>
  <c r="J18" i="1"/>
  <c r="K11" i="1"/>
  <c r="K13" i="1"/>
  <c r="K15" i="1"/>
  <c r="K9" i="1"/>
  <c r="E17" i="1"/>
  <c r="H18" i="1"/>
  <c r="J25" i="1" l="1"/>
  <c r="K18" i="1"/>
  <c r="E18" i="1"/>
</calcChain>
</file>

<file path=xl/sharedStrings.xml><?xml version="1.0" encoding="utf-8"?>
<sst xmlns="http://schemas.openxmlformats.org/spreadsheetml/2006/main" count="49" uniqueCount="47">
  <si>
    <t>(тис.грн.)</t>
  </si>
  <si>
    <t>Код бюджетної класифікації доходів</t>
  </si>
  <si>
    <t>Найменування доходів</t>
  </si>
  <si>
    <t>Загальний фонд</t>
  </si>
  <si>
    <t>Спеціальний фонд</t>
  </si>
  <si>
    <t>Разом</t>
  </si>
  <si>
    <t>відхилення
(+,-)</t>
  </si>
  <si>
    <t>5=4-3</t>
  </si>
  <si>
    <t>8=7-6</t>
  </si>
  <si>
    <t>9=3+6</t>
  </si>
  <si>
    <t>10=4+7</t>
  </si>
  <si>
    <t>11=10-9</t>
  </si>
  <si>
    <t>11010000</t>
  </si>
  <si>
    <t>Податок на доходи фізичних осіб</t>
  </si>
  <si>
    <t>13020000</t>
  </si>
  <si>
    <t>13030000</t>
  </si>
  <si>
    <t>19010000</t>
  </si>
  <si>
    <t>Екологічний податок</t>
  </si>
  <si>
    <t>25000000</t>
  </si>
  <si>
    <t>Власні надходження бюджетних установ</t>
  </si>
  <si>
    <t>Інші надходження</t>
  </si>
  <si>
    <t>Разом доходів</t>
  </si>
  <si>
    <t>41020100</t>
  </si>
  <si>
    <t>41030000</t>
  </si>
  <si>
    <t>Субвенції з державного бюджету місцевим бюджетам</t>
  </si>
  <si>
    <t>Всього доходів</t>
  </si>
  <si>
    <t>11020000</t>
  </si>
  <si>
    <t>Податок на прибуток підприємств</t>
  </si>
  <si>
    <t>Рентна плата за спеціальне використання води</t>
  </si>
  <si>
    <t>Рентна плата за користування надрами</t>
  </si>
  <si>
    <t>Плата за надання адміністративних послуг</t>
  </si>
  <si>
    <t>22010000</t>
  </si>
  <si>
    <t>Інформація про виконання доходів обласного бюджету</t>
  </si>
  <si>
    <t xml:space="preserve">Базова дотація </t>
  </si>
  <si>
    <t>41020200</t>
  </si>
  <si>
    <t>41050000</t>
  </si>
  <si>
    <t>Субвенції з місцевих бюджетів іншим місцевим бюджетам</t>
  </si>
  <si>
    <t>41021100</t>
  </si>
  <si>
    <t>30000000</t>
  </si>
  <si>
    <t>Доходи від операцій з капіталом</t>
  </si>
  <si>
    <t>Додаткова дотація на здійснення переданих з державного бюджету видатків з утримання закладів освіти та охорони здоров"я</t>
  </si>
  <si>
    <t xml:space="preserve">Додаткова дотація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</t>
  </si>
  <si>
    <t>41021300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</si>
  <si>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</si>
  <si>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Рівненської області за 9 місяців 2023 року</t>
  </si>
  <si>
    <t>виконано за                9 місяців 2022 року</t>
  </si>
  <si>
    <t>виконано за                9 місяців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</si>
</sst>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_-* #,##0_р_._-;\-* #,##0_р_._-;_-* &quot;-&quot;_р_._-;_-@_-"/>
    <numFmt numFmtId="167" formatCode="_-* #,##0.00_р_._-;\-* #,##0.00_р_._-;_-* &quot;-&quot;??_р_._-;_-@_-"/>
    <numFmt numFmtId="168" formatCode="#,##0.000"/>
    <numFmt numFmtId="169" formatCode="0.000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 Cyr"/>
      <family val="1"/>
      <charset val="204"/>
    </font>
    <font>
      <sz val="14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5" fillId="0" borderId="0"/>
    <xf numFmtId="0" fontId="1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0" borderId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6" fillId="10" borderId="11" applyNumberFormat="0" applyAlignment="0" applyProtection="0"/>
    <xf numFmtId="0" fontId="27" fillId="23" borderId="12" applyNumberFormat="0" applyAlignment="0" applyProtection="0"/>
    <xf numFmtId="0" fontId="28" fillId="23" borderId="11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24" borderId="14" applyNumberFormat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3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12" fillId="26" borderId="15" applyNumberFormat="0" applyFont="0" applyAlignment="0" applyProtection="0"/>
    <xf numFmtId="0" fontId="1" fillId="2" borderId="4" applyNumberFormat="0" applyFont="0" applyAlignment="0" applyProtection="0"/>
    <xf numFmtId="0" fontId="35" fillId="0" borderId="16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8" fillId="7" borderId="0" applyNumberFormat="0" applyBorder="0" applyAlignment="0" applyProtection="0"/>
  </cellStyleXfs>
  <cellXfs count="55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/>
    </xf>
    <xf numFmtId="0" fontId="10" fillId="0" borderId="10" xfId="0" applyFont="1" applyBorder="1" applyAlignment="1">
      <alignment horizontal="centerContinuous" vertical="center" wrapText="1"/>
    </xf>
    <xf numFmtId="0" fontId="10" fillId="0" borderId="6" xfId="0" applyFont="1" applyBorder="1" applyAlignment="1">
      <alignment horizontal="centerContinuous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Continuous" vertical="center" wrapText="1"/>
    </xf>
    <xf numFmtId="49" fontId="6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left" wrapText="1"/>
    </xf>
    <xf numFmtId="164" fontId="7" fillId="0" borderId="6" xfId="1" applyNumberFormat="1" applyFont="1" applyBorder="1"/>
    <xf numFmtId="164" fontId="7" fillId="0" borderId="6" xfId="1" applyNumberFormat="1" applyFont="1" applyBorder="1" applyProtection="1">
      <protection locked="0"/>
    </xf>
    <xf numFmtId="0" fontId="7" fillId="0" borderId="6" xfId="1" applyFont="1" applyBorder="1" applyAlignment="1">
      <alignment horizontal="left"/>
    </xf>
    <xf numFmtId="49" fontId="14" fillId="0" borderId="6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left" vertical="center" wrapText="1"/>
    </xf>
    <xf numFmtId="0" fontId="5" fillId="0" borderId="0" xfId="1"/>
    <xf numFmtId="49" fontId="16" fillId="3" borderId="6" xfId="1" applyNumberFormat="1" applyFont="1" applyFill="1" applyBorder="1" applyAlignment="1">
      <alignment horizontal="center"/>
    </xf>
    <xf numFmtId="0" fontId="17" fillId="3" borderId="6" xfId="1" applyFont="1" applyFill="1" applyBorder="1" applyAlignment="1">
      <alignment horizontal="left" vertical="center" wrapText="1"/>
    </xf>
    <xf numFmtId="49" fontId="5" fillId="0" borderId="6" xfId="1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9" fontId="18" fillId="4" borderId="6" xfId="1" applyNumberFormat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left" vertical="center" wrapText="1"/>
    </xf>
    <xf numFmtId="164" fontId="20" fillId="4" borderId="6" xfId="1" applyNumberFormat="1" applyFont="1" applyFill="1" applyBorder="1"/>
    <xf numFmtId="0" fontId="6" fillId="0" borderId="0" xfId="1" applyFont="1" applyAlignment="1">
      <alignment horizontal="left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2" fontId="0" fillId="0" borderId="0" xfId="0" applyNumberFormat="1"/>
    <xf numFmtId="165" fontId="21" fillId="0" borderId="0" xfId="1" applyNumberFormat="1" applyFont="1"/>
    <xf numFmtId="2" fontId="1" fillId="0" borderId="0" xfId="2" applyNumberFormat="1"/>
    <xf numFmtId="165" fontId="8" fillId="0" borderId="0" xfId="1" applyNumberFormat="1" applyFont="1" applyAlignment="1">
      <alignment horizontal="centerContinuous" vertical="center"/>
    </xf>
    <xf numFmtId="164" fontId="6" fillId="0" borderId="0" xfId="1" applyNumberFormat="1" applyFont="1" applyAlignment="1">
      <alignment horizontal="centerContinuous" vertical="center"/>
    </xf>
    <xf numFmtId="165" fontId="6" fillId="0" borderId="0" xfId="1" applyNumberFormat="1" applyFont="1" applyAlignment="1">
      <alignment horizontal="centerContinuous" vertical="center"/>
    </xf>
    <xf numFmtId="164" fontId="6" fillId="0" borderId="0" xfId="1" applyNumberFormat="1" applyFont="1"/>
    <xf numFmtId="0" fontId="6" fillId="0" borderId="0" xfId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17" fillId="3" borderId="6" xfId="1" applyNumberFormat="1" applyFont="1" applyFill="1" applyBorder="1" applyAlignment="1">
      <alignment horizontal="right" wrapText="1"/>
    </xf>
    <xf numFmtId="169" fontId="6" fillId="0" borderId="0" xfId="1" applyNumberFormat="1" applyFont="1" applyAlignment="1">
      <alignment horizontal="center" vertical="center"/>
    </xf>
    <xf numFmtId="168" fontId="6" fillId="0" borderId="0" xfId="1" applyNumberFormat="1" applyFont="1"/>
    <xf numFmtId="0" fontId="15" fillId="0" borderId="6" xfId="1" applyFont="1" applyBorder="1" applyAlignment="1">
      <alignment horizontal="left" wrapText="1"/>
    </xf>
    <xf numFmtId="0" fontId="8" fillId="0" borderId="0" xfId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5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9" fillId="0" borderId="0" xfId="1" applyFont="1" applyAlignment="1">
      <alignment horizontal="center" wrapText="1"/>
    </xf>
    <xf numFmtId="0" fontId="9" fillId="0" borderId="5" xfId="1" applyFont="1" applyBorder="1" applyAlignment="1">
      <alignment horizontal="center"/>
    </xf>
  </cellXfs>
  <cellStyles count="49">
    <cellStyle name="20% - Акцент1" xfId="3"/>
    <cellStyle name="20% - Акцент2" xfId="4"/>
    <cellStyle name="20% - Акцент3" xfId="5"/>
    <cellStyle name="20% - Акцент4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5" xfId="13"/>
    <cellStyle name="40% - Акцент6" xfId="14"/>
    <cellStyle name="60% - Акцент1" xfId="15"/>
    <cellStyle name="60% - Акцент2" xfId="16"/>
    <cellStyle name="60% - Акцент3" xfId="17"/>
    <cellStyle name="60% - Акцент4" xfId="18"/>
    <cellStyle name="60% - Акцент5" xfId="19"/>
    <cellStyle name="60% - Акцент6" xfId="20"/>
    <cellStyle name="Normal_Доходи" xfId="21"/>
    <cellStyle name="Акцент1" xfId="22"/>
    <cellStyle name="Акцент2" xfId="23"/>
    <cellStyle name="Акцент3" xfId="24"/>
    <cellStyle name="Акцент4" xfId="25"/>
    <cellStyle name="Акцент5" xfId="26"/>
    <cellStyle name="Акцент6" xfId="27"/>
    <cellStyle name="Ввод " xfId="28"/>
    <cellStyle name="Вывод" xfId="29"/>
    <cellStyle name="Вычисление" xfId="30"/>
    <cellStyle name="Заголовок 1 2" xfId="31"/>
    <cellStyle name="Заголовок 2 2" xfId="32"/>
    <cellStyle name="Заголовок 3 2" xfId="33"/>
    <cellStyle name="Заголовок 4 2" xfId="34"/>
    <cellStyle name="Звичайний" xfId="0" builtinId="0"/>
    <cellStyle name="Звичайний 2" xfId="2"/>
    <cellStyle name="Итог" xfId="35"/>
    <cellStyle name="Контрольная ячейка" xfId="36"/>
    <cellStyle name="Название" xfId="37"/>
    <cellStyle name="Нейтральный" xfId="38"/>
    <cellStyle name="Обычный_ZV1PIV98" xfId="1"/>
    <cellStyle name="Плохой" xfId="39"/>
    <cellStyle name="Пояснение" xfId="40"/>
    <cellStyle name="Примечание" xfId="41"/>
    <cellStyle name="Примітка 2" xfId="42"/>
    <cellStyle name="Связанная ячейка" xfId="43"/>
    <cellStyle name="Стиль 1" xfId="44"/>
    <cellStyle name="Текст предупреждения" xfId="45"/>
    <cellStyle name="Тысячи [0]_Розподіл (2)" xfId="46"/>
    <cellStyle name="Тысячи_Розподіл (2)" xfId="47"/>
    <cellStyle name="Хороший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10" zoomScaleNormal="110" zoomScaleSheetLayoutView="61" workbookViewId="0">
      <selection activeCell="K26" sqref="K26"/>
    </sheetView>
  </sheetViews>
  <sheetFormatPr defaultColWidth="7.5546875" defaultRowHeight="15.6" x14ac:dyDescent="0.3"/>
  <cols>
    <col min="1" max="1" width="13.5546875" style="1" customWidth="1"/>
    <col min="2" max="2" width="56.5546875" style="2" customWidth="1"/>
    <col min="3" max="3" width="14.44140625" style="2" customWidth="1"/>
    <col min="4" max="4" width="14.6640625" style="3" customWidth="1"/>
    <col min="5" max="6" width="14.5546875" style="3" customWidth="1"/>
    <col min="7" max="7" width="14.44140625" style="3" customWidth="1"/>
    <col min="8" max="8" width="13.109375" style="3" customWidth="1"/>
    <col min="9" max="9" width="15.5546875" style="3" customWidth="1"/>
    <col min="10" max="10" width="14.88671875" style="3" customWidth="1"/>
    <col min="11" max="11" width="15.5546875" style="3" customWidth="1"/>
    <col min="12" max="16384" width="7.5546875" style="3"/>
  </cols>
  <sheetData>
    <row r="1" spans="1:11" ht="13.5" customHeight="1" x14ac:dyDescent="0.35">
      <c r="G1" s="45"/>
      <c r="H1" s="45"/>
      <c r="I1" s="45"/>
      <c r="J1" s="45"/>
      <c r="K1" s="4"/>
    </row>
    <row r="2" spans="1:11" ht="22.65" customHeight="1" x14ac:dyDescent="0.4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7" customHeight="1" x14ac:dyDescent="0.4">
      <c r="A3" s="53" t="s">
        <v>44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2.6" customHeight="1" x14ac:dyDescent="0.3"/>
    <row r="5" spans="1:11" ht="15" customHeight="1" x14ac:dyDescent="0.3">
      <c r="A5" s="46"/>
      <c r="B5" s="46"/>
      <c r="C5" s="46"/>
      <c r="D5" s="46"/>
      <c r="E5" s="46"/>
      <c r="F5" s="46"/>
      <c r="G5" s="46"/>
      <c r="H5" s="46"/>
      <c r="I5" s="47"/>
      <c r="J5" s="54" t="s">
        <v>0</v>
      </c>
      <c r="K5" s="54"/>
    </row>
    <row r="6" spans="1:11" ht="16.2" x14ac:dyDescent="0.3">
      <c r="A6" s="48" t="s">
        <v>1</v>
      </c>
      <c r="B6" s="49" t="s">
        <v>2</v>
      </c>
      <c r="C6" s="50" t="s">
        <v>3</v>
      </c>
      <c r="D6" s="51"/>
      <c r="E6" s="52"/>
      <c r="F6" s="50" t="s">
        <v>4</v>
      </c>
      <c r="G6" s="51"/>
      <c r="H6" s="52"/>
      <c r="I6" s="50" t="s">
        <v>5</v>
      </c>
      <c r="J6" s="51"/>
      <c r="K6" s="52"/>
    </row>
    <row r="7" spans="1:11" ht="82.5" customHeight="1" x14ac:dyDescent="0.3">
      <c r="A7" s="48"/>
      <c r="B7" s="49"/>
      <c r="C7" s="5" t="s">
        <v>45</v>
      </c>
      <c r="D7" s="5" t="s">
        <v>46</v>
      </c>
      <c r="E7" s="6" t="s">
        <v>6</v>
      </c>
      <c r="F7" s="5" t="str">
        <f>C7</f>
        <v>виконано за                9 місяців 2022 року</v>
      </c>
      <c r="G7" s="5" t="str">
        <f>D7</f>
        <v>виконано за                9 місяців 2023 року</v>
      </c>
      <c r="H7" s="6" t="s">
        <v>6</v>
      </c>
      <c r="I7" s="5" t="str">
        <f>C7</f>
        <v>виконано за                9 місяців 2022 року</v>
      </c>
      <c r="J7" s="5" t="str">
        <f>D7</f>
        <v>виконано за                9 місяців 2023 року</v>
      </c>
      <c r="K7" s="6" t="s">
        <v>6</v>
      </c>
    </row>
    <row r="8" spans="1:11" ht="16.5" customHeight="1" x14ac:dyDescent="0.3">
      <c r="A8" s="7">
        <v>1</v>
      </c>
      <c r="B8" s="7">
        <v>2</v>
      </c>
      <c r="C8" s="8">
        <v>3</v>
      </c>
      <c r="D8" s="8">
        <v>4</v>
      </c>
      <c r="E8" s="7" t="s">
        <v>7</v>
      </c>
      <c r="F8" s="7">
        <v>6</v>
      </c>
      <c r="G8" s="7">
        <v>7</v>
      </c>
      <c r="H8" s="7" t="s">
        <v>8</v>
      </c>
      <c r="I8" s="8" t="s">
        <v>9</v>
      </c>
      <c r="J8" s="9" t="s">
        <v>10</v>
      </c>
      <c r="K8" s="9" t="s">
        <v>11</v>
      </c>
    </row>
    <row r="9" spans="1:11" ht="23.25" customHeight="1" x14ac:dyDescent="0.35">
      <c r="A9" s="10" t="s">
        <v>12</v>
      </c>
      <c r="B9" s="11" t="s">
        <v>13</v>
      </c>
      <c r="C9" s="12">
        <v>908804.10100000002</v>
      </c>
      <c r="D9" s="12">
        <v>1144468.943</v>
      </c>
      <c r="E9" s="12">
        <f>D9-C9</f>
        <v>235664.84199999995</v>
      </c>
      <c r="F9" s="12"/>
      <c r="G9" s="12"/>
      <c r="H9" s="12"/>
      <c r="I9" s="12">
        <f>C9+F9</f>
        <v>908804.10100000002</v>
      </c>
      <c r="J9" s="12">
        <f t="shared" ref="I9:J10" si="0">D9+G9</f>
        <v>1144468.943</v>
      </c>
      <c r="K9" s="12">
        <f>J9-I9</f>
        <v>235664.84199999995</v>
      </c>
    </row>
    <row r="10" spans="1:11" ht="23.25" customHeight="1" x14ac:dyDescent="0.35">
      <c r="A10" s="10" t="s">
        <v>26</v>
      </c>
      <c r="B10" s="11" t="s">
        <v>27</v>
      </c>
      <c r="C10" s="12">
        <v>54866.286999999997</v>
      </c>
      <c r="D10" s="12">
        <v>106299.83</v>
      </c>
      <c r="E10" s="12">
        <f t="shared" ref="E10" si="1">D10-C10</f>
        <v>51433.543000000005</v>
      </c>
      <c r="F10" s="12"/>
      <c r="G10" s="12"/>
      <c r="H10" s="12"/>
      <c r="I10" s="12">
        <f t="shared" si="0"/>
        <v>54866.286999999997</v>
      </c>
      <c r="J10" s="12">
        <f t="shared" si="0"/>
        <v>106299.83</v>
      </c>
      <c r="K10" s="12">
        <f>J10-I10</f>
        <v>51433.543000000005</v>
      </c>
    </row>
    <row r="11" spans="1:11" ht="24" customHeight="1" x14ac:dyDescent="0.35">
      <c r="A11" s="10" t="s">
        <v>14</v>
      </c>
      <c r="B11" s="11" t="s">
        <v>28</v>
      </c>
      <c r="C11" s="13">
        <v>14977.012000000001</v>
      </c>
      <c r="D11" s="13">
        <v>16471.142</v>
      </c>
      <c r="E11" s="12">
        <f t="shared" ref="E11:E24" si="2">D11-C11</f>
        <v>1494.1299999999992</v>
      </c>
      <c r="F11" s="13"/>
      <c r="G11" s="13"/>
      <c r="H11" s="13"/>
      <c r="I11" s="12">
        <f t="shared" ref="I11:J17" si="3">C11+F11</f>
        <v>14977.012000000001</v>
      </c>
      <c r="J11" s="12">
        <f t="shared" si="3"/>
        <v>16471.142</v>
      </c>
      <c r="K11" s="12">
        <f t="shared" ref="K11:K24" si="4">J11-I11</f>
        <v>1494.1299999999992</v>
      </c>
    </row>
    <row r="12" spans="1:11" ht="24" customHeight="1" x14ac:dyDescent="0.35">
      <c r="A12" s="10" t="s">
        <v>15</v>
      </c>
      <c r="B12" s="11" t="s">
        <v>29</v>
      </c>
      <c r="C12" s="13">
        <v>9166.8780000000006</v>
      </c>
      <c r="D12" s="13">
        <v>10277.102999999999</v>
      </c>
      <c r="E12" s="12">
        <f t="shared" si="2"/>
        <v>1110.2249999999985</v>
      </c>
      <c r="F12" s="13"/>
      <c r="G12" s="13"/>
      <c r="H12" s="13"/>
      <c r="I12" s="12">
        <f t="shared" si="3"/>
        <v>9166.8780000000006</v>
      </c>
      <c r="J12" s="12">
        <f t="shared" si="3"/>
        <v>10277.102999999999</v>
      </c>
      <c r="K12" s="12">
        <f t="shared" si="4"/>
        <v>1110.2249999999985</v>
      </c>
    </row>
    <row r="13" spans="1:11" ht="24.75" customHeight="1" x14ac:dyDescent="0.35">
      <c r="A13" s="10" t="s">
        <v>16</v>
      </c>
      <c r="B13" s="11" t="s">
        <v>17</v>
      </c>
      <c r="C13" s="13"/>
      <c r="D13" s="13"/>
      <c r="E13" s="12"/>
      <c r="F13" s="13">
        <v>7169.5810000000001</v>
      </c>
      <c r="G13" s="13">
        <v>9421.7289999999994</v>
      </c>
      <c r="H13" s="13">
        <f t="shared" ref="H13:H24" si="5">G13-F13</f>
        <v>2252.1479999999992</v>
      </c>
      <c r="I13" s="12">
        <f t="shared" si="3"/>
        <v>7169.5810000000001</v>
      </c>
      <c r="J13" s="12">
        <f t="shared" si="3"/>
        <v>9421.7289999999994</v>
      </c>
      <c r="K13" s="12">
        <f t="shared" si="4"/>
        <v>2252.1479999999992</v>
      </c>
    </row>
    <row r="14" spans="1:11" ht="25.5" customHeight="1" x14ac:dyDescent="0.35">
      <c r="A14" s="10" t="s">
        <v>31</v>
      </c>
      <c r="B14" s="11" t="s">
        <v>30</v>
      </c>
      <c r="C14" s="12">
        <v>18261.344000000001</v>
      </c>
      <c r="D14" s="12">
        <v>21234.596000000001</v>
      </c>
      <c r="E14" s="12">
        <f t="shared" si="2"/>
        <v>2973.2520000000004</v>
      </c>
      <c r="F14" s="12"/>
      <c r="G14" s="12"/>
      <c r="H14" s="12"/>
      <c r="I14" s="12">
        <f t="shared" si="3"/>
        <v>18261.344000000001</v>
      </c>
      <c r="J14" s="12">
        <f t="shared" si="3"/>
        <v>21234.596000000001</v>
      </c>
      <c r="K14" s="12">
        <f t="shared" si="4"/>
        <v>2973.2520000000004</v>
      </c>
    </row>
    <row r="15" spans="1:11" ht="27.75" customHeight="1" x14ac:dyDescent="0.35">
      <c r="A15" s="10" t="s">
        <v>18</v>
      </c>
      <c r="B15" s="14" t="s">
        <v>19</v>
      </c>
      <c r="C15" s="12"/>
      <c r="D15" s="12"/>
      <c r="E15" s="12"/>
      <c r="F15" s="12">
        <v>90270.081999999995</v>
      </c>
      <c r="G15" s="12">
        <v>132760.872</v>
      </c>
      <c r="H15" s="12">
        <f t="shared" si="5"/>
        <v>42490.790000000008</v>
      </c>
      <c r="I15" s="12">
        <f t="shared" si="3"/>
        <v>90270.081999999995</v>
      </c>
      <c r="J15" s="12">
        <f t="shared" si="3"/>
        <v>132760.872</v>
      </c>
      <c r="K15" s="12">
        <f t="shared" si="4"/>
        <v>42490.790000000008</v>
      </c>
    </row>
    <row r="16" spans="1:11" ht="23.25" customHeight="1" x14ac:dyDescent="0.35">
      <c r="A16" s="10" t="s">
        <v>38</v>
      </c>
      <c r="B16" s="14" t="s">
        <v>39</v>
      </c>
      <c r="C16" s="12"/>
      <c r="D16" s="12"/>
      <c r="E16" s="12"/>
      <c r="F16" s="12">
        <v>2801.4</v>
      </c>
      <c r="G16" s="12">
        <v>389.733</v>
      </c>
      <c r="H16" s="12">
        <f t="shared" si="5"/>
        <v>-2411.6669999999999</v>
      </c>
      <c r="I16" s="12">
        <f t="shared" si="3"/>
        <v>2801.4</v>
      </c>
      <c r="J16" s="12">
        <f t="shared" ref="J16" si="6">D16+G16</f>
        <v>389.733</v>
      </c>
      <c r="K16" s="12">
        <f t="shared" ref="K16" si="7">J16-I16</f>
        <v>-2411.6669999999999</v>
      </c>
    </row>
    <row r="17" spans="1:11" s="17" customFormat="1" ht="27.75" customHeight="1" x14ac:dyDescent="0.35">
      <c r="A17" s="15"/>
      <c r="B17" s="41" t="s">
        <v>20</v>
      </c>
      <c r="C17" s="12">
        <v>4338.7909999998519</v>
      </c>
      <c r="D17" s="12">
        <v>6031.1860000002198</v>
      </c>
      <c r="E17" s="12">
        <f t="shared" si="2"/>
        <v>1692.3950000003679</v>
      </c>
      <c r="F17" s="12">
        <v>1849.6090000000113</v>
      </c>
      <c r="G17" s="12">
        <v>1544.3610000000044</v>
      </c>
      <c r="H17" s="12">
        <f t="shared" si="5"/>
        <v>-305.24800000000687</v>
      </c>
      <c r="I17" s="12">
        <f t="shared" si="3"/>
        <v>6188.3999999998632</v>
      </c>
      <c r="J17" s="12">
        <f>D17+G17</f>
        <v>7575.5470000002242</v>
      </c>
      <c r="K17" s="12">
        <f t="shared" si="4"/>
        <v>1387.147000000361</v>
      </c>
    </row>
    <row r="18" spans="1:11" s="17" customFormat="1" ht="22.5" customHeight="1" x14ac:dyDescent="0.3">
      <c r="A18" s="18"/>
      <c r="B18" s="19" t="s">
        <v>21</v>
      </c>
      <c r="C18" s="38">
        <f>SUM(C9:C17)</f>
        <v>1010414.4129999999</v>
      </c>
      <c r="D18" s="38">
        <f>SUM(D9:D17)</f>
        <v>1304782.8</v>
      </c>
      <c r="E18" s="38">
        <f t="shared" si="2"/>
        <v>294368.3870000001</v>
      </c>
      <c r="F18" s="38">
        <f>SUM(F9:F17)</f>
        <v>102090.67200000001</v>
      </c>
      <c r="G18" s="38">
        <f>SUM(G9:G17)</f>
        <v>144116.69500000001</v>
      </c>
      <c r="H18" s="38">
        <f t="shared" si="5"/>
        <v>42026.023000000001</v>
      </c>
      <c r="I18" s="38">
        <f>SUM(I9:I17)</f>
        <v>1112505.085</v>
      </c>
      <c r="J18" s="38">
        <f>SUM(J9:J17)</f>
        <v>1448899.4950000001</v>
      </c>
      <c r="K18" s="38">
        <f t="shared" si="4"/>
        <v>336394.41000000015</v>
      </c>
    </row>
    <row r="19" spans="1:11" s="17" customFormat="1" ht="23.1" customHeight="1" x14ac:dyDescent="0.35">
      <c r="A19" s="20" t="s">
        <v>22</v>
      </c>
      <c r="B19" s="16" t="s">
        <v>33</v>
      </c>
      <c r="C19" s="12">
        <v>94423.5</v>
      </c>
      <c r="D19" s="12">
        <v>52881.3</v>
      </c>
      <c r="E19" s="12">
        <f t="shared" si="2"/>
        <v>-41542.199999999997</v>
      </c>
      <c r="F19" s="12"/>
      <c r="G19" s="12"/>
      <c r="H19" s="12"/>
      <c r="I19" s="12">
        <f t="shared" ref="I19:J23" si="8">C19+F19</f>
        <v>94423.5</v>
      </c>
      <c r="J19" s="12">
        <f t="shared" si="8"/>
        <v>52881.3</v>
      </c>
      <c r="K19" s="12">
        <f t="shared" si="4"/>
        <v>-41542.199999999997</v>
      </c>
    </row>
    <row r="20" spans="1:11" s="17" customFormat="1" ht="54" x14ac:dyDescent="0.35">
      <c r="A20" s="20" t="s">
        <v>34</v>
      </c>
      <c r="B20" s="16" t="s">
        <v>40</v>
      </c>
      <c r="C20" s="12">
        <v>95347.8</v>
      </c>
      <c r="D20" s="12">
        <v>97998.3</v>
      </c>
      <c r="E20" s="12">
        <f t="shared" si="2"/>
        <v>2650.5</v>
      </c>
      <c r="F20" s="12"/>
      <c r="G20" s="12"/>
      <c r="H20" s="12"/>
      <c r="I20" s="12">
        <f t="shared" ref="I20" si="9">C20+F20</f>
        <v>95347.8</v>
      </c>
      <c r="J20" s="12">
        <f t="shared" ref="J20" si="10">D20+G20</f>
        <v>97998.3</v>
      </c>
      <c r="K20" s="12">
        <f t="shared" si="4"/>
        <v>2650.5</v>
      </c>
    </row>
    <row r="21" spans="1:11" s="17" customFormat="1" ht="117.75" customHeight="1" x14ac:dyDescent="0.35">
      <c r="A21" s="20" t="s">
        <v>37</v>
      </c>
      <c r="B21" s="16" t="s">
        <v>41</v>
      </c>
      <c r="C21" s="12">
        <v>44884</v>
      </c>
      <c r="D21" s="12"/>
      <c r="E21" s="12"/>
      <c r="F21" s="12"/>
      <c r="G21" s="12"/>
      <c r="H21" s="12"/>
      <c r="I21" s="12">
        <f t="shared" ref="I21:I22" si="11">C21+F21</f>
        <v>44884</v>
      </c>
      <c r="J21" s="12"/>
      <c r="K21" s="12">
        <f t="shared" ref="K21:K22" si="12">J21-I21</f>
        <v>-44884</v>
      </c>
    </row>
    <row r="22" spans="1:11" s="17" customFormat="1" ht="131.25" customHeight="1" x14ac:dyDescent="0.35">
      <c r="A22" s="20" t="s">
        <v>42</v>
      </c>
      <c r="B22" s="16" t="s">
        <v>43</v>
      </c>
      <c r="C22" s="12">
        <v>4297.3599999999997</v>
      </c>
      <c r="D22" s="12">
        <v>10572.883</v>
      </c>
      <c r="E22" s="12">
        <f t="shared" si="2"/>
        <v>6275.5230000000001</v>
      </c>
      <c r="F22" s="12"/>
      <c r="G22" s="12"/>
      <c r="H22" s="12"/>
      <c r="I22" s="12">
        <f t="shared" si="11"/>
        <v>4297.3599999999997</v>
      </c>
      <c r="J22" s="12">
        <f t="shared" ref="J22" si="13">D22+G22</f>
        <v>10572.883</v>
      </c>
      <c r="K22" s="12">
        <f t="shared" si="12"/>
        <v>6275.5230000000001</v>
      </c>
    </row>
    <row r="23" spans="1:11" s="17" customFormat="1" ht="36" x14ac:dyDescent="0.35">
      <c r="A23" s="20" t="s">
        <v>23</v>
      </c>
      <c r="B23" s="21" t="s">
        <v>24</v>
      </c>
      <c r="C23" s="12">
        <v>434513.598</v>
      </c>
      <c r="D23" s="12">
        <v>470733.66100000002</v>
      </c>
      <c r="E23" s="12">
        <f t="shared" si="2"/>
        <v>36220.063000000024</v>
      </c>
      <c r="F23" s="12">
        <v>67671.8</v>
      </c>
      <c r="G23" s="12">
        <v>395656.88400000002</v>
      </c>
      <c r="H23" s="12">
        <f t="shared" si="5"/>
        <v>327985.08400000003</v>
      </c>
      <c r="I23" s="12">
        <f t="shared" si="8"/>
        <v>502185.39799999999</v>
      </c>
      <c r="J23" s="12">
        <f t="shared" si="8"/>
        <v>866390.54500000004</v>
      </c>
      <c r="K23" s="12">
        <f t="shared" si="4"/>
        <v>364205.14700000006</v>
      </c>
    </row>
    <row r="24" spans="1:11" s="17" customFormat="1" ht="36" x14ac:dyDescent="0.35">
      <c r="A24" s="20" t="s">
        <v>35</v>
      </c>
      <c r="B24" s="21" t="s">
        <v>36</v>
      </c>
      <c r="C24" s="12">
        <v>29848.992999999999</v>
      </c>
      <c r="D24" s="12">
        <v>204592.46</v>
      </c>
      <c r="E24" s="12">
        <f t="shared" si="2"/>
        <v>174743.467</v>
      </c>
      <c r="F24" s="12">
        <v>2600</v>
      </c>
      <c r="G24" s="12">
        <v>234802.51</v>
      </c>
      <c r="H24" s="12">
        <f t="shared" si="5"/>
        <v>232202.51</v>
      </c>
      <c r="I24" s="12">
        <f>C24+F24</f>
        <v>32448.992999999999</v>
      </c>
      <c r="J24" s="12">
        <f>D24+G24</f>
        <v>439394.97</v>
      </c>
      <c r="K24" s="12">
        <f t="shared" si="4"/>
        <v>406945.97699999996</v>
      </c>
    </row>
    <row r="25" spans="1:11" s="17" customFormat="1" ht="30" customHeight="1" x14ac:dyDescent="0.3">
      <c r="A25" s="22"/>
      <c r="B25" s="23" t="s">
        <v>25</v>
      </c>
      <c r="C25" s="24">
        <f>SUM(C18:C24)</f>
        <v>1713729.6640000001</v>
      </c>
      <c r="D25" s="24">
        <f>SUM(D18:D24)</f>
        <v>2141561.4040000001</v>
      </c>
      <c r="E25" s="24">
        <f>D25-C25</f>
        <v>427831.74</v>
      </c>
      <c r="F25" s="24">
        <f>SUM(F18:F24)</f>
        <v>172362.47200000001</v>
      </c>
      <c r="G25" s="24">
        <f>SUM(G18:G24)</f>
        <v>774576.08900000004</v>
      </c>
      <c r="H25" s="24">
        <f>G25-F25</f>
        <v>602213.61700000009</v>
      </c>
      <c r="I25" s="24">
        <f>SUM(I18:I24)</f>
        <v>1886092.1360000002</v>
      </c>
      <c r="J25" s="24">
        <f>SUM(J18:J24)</f>
        <v>2916137.4929999998</v>
      </c>
      <c r="K25" s="24">
        <f>J25-I25</f>
        <v>1030045.3569999996</v>
      </c>
    </row>
    <row r="26" spans="1:11" x14ac:dyDescent="0.3">
      <c r="A26" s="25"/>
      <c r="B26" s="26"/>
      <c r="C26" s="27"/>
      <c r="D26" s="28"/>
      <c r="E26" s="28"/>
      <c r="F26" s="29"/>
      <c r="G26" s="29"/>
      <c r="H26" s="29"/>
      <c r="J26" s="28"/>
      <c r="K26" s="28"/>
    </row>
    <row r="27" spans="1:11" x14ac:dyDescent="0.3">
      <c r="A27" s="25"/>
      <c r="B27" s="26"/>
      <c r="C27" s="27"/>
      <c r="D27" s="30"/>
      <c r="F27" s="34"/>
      <c r="G27" s="28"/>
      <c r="H27" s="28"/>
      <c r="I27" s="34"/>
    </row>
    <row r="28" spans="1:11" x14ac:dyDescent="0.3">
      <c r="A28" s="42"/>
      <c r="B28" s="43"/>
      <c r="C28" s="36"/>
      <c r="D28" s="36"/>
      <c r="E28" s="31"/>
      <c r="F28" s="32"/>
      <c r="G28" s="37"/>
      <c r="H28" s="32"/>
      <c r="I28" s="34"/>
      <c r="J28" s="34"/>
    </row>
    <row r="29" spans="1:11" ht="30.75" customHeight="1" x14ac:dyDescent="0.3">
      <c r="A29" s="44"/>
      <c r="B29" s="44"/>
      <c r="C29" s="33"/>
      <c r="D29" s="39"/>
      <c r="E29" s="33"/>
      <c r="F29" s="32"/>
      <c r="G29" s="37"/>
      <c r="H29" s="32"/>
      <c r="I29" s="34"/>
    </row>
    <row r="30" spans="1:11" ht="27.75" customHeight="1" x14ac:dyDescent="0.3">
      <c r="C30" s="35"/>
      <c r="D30" s="35"/>
      <c r="E30" s="35"/>
      <c r="G30" s="34"/>
    </row>
    <row r="31" spans="1:11" ht="25.5" customHeight="1" x14ac:dyDescent="0.3">
      <c r="F31" s="40"/>
      <c r="I31" s="40"/>
    </row>
  </sheetData>
  <mergeCells count="12">
    <mergeCell ref="A28:B28"/>
    <mergeCell ref="A29:B29"/>
    <mergeCell ref="G1:J1"/>
    <mergeCell ref="A5:I5"/>
    <mergeCell ref="A6:A7"/>
    <mergeCell ref="B6:B7"/>
    <mergeCell ref="C6:E6"/>
    <mergeCell ref="F6:H6"/>
    <mergeCell ref="I6:K6"/>
    <mergeCell ref="A2:K2"/>
    <mergeCell ref="A3:K3"/>
    <mergeCell ref="J5:K5"/>
  </mergeCells>
  <pageMargins left="0.27559055118110237" right="0.23622047244094491" top="0.55118110236220474" bottom="0.43307086614173229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9 місяців 2023 року</vt:lpstr>
      <vt:lpstr>'9 місяців 2023 року'!Заголовки_для_друку</vt:lpstr>
      <vt:lpstr>'9 місяців 2023 року'!Область_друку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AIshuk</cp:lastModifiedBy>
  <cp:lastPrinted>2023-11-01T09:51:30Z</cp:lastPrinted>
  <dcterms:created xsi:type="dcterms:W3CDTF">2014-04-23T07:27:08Z</dcterms:created>
  <dcterms:modified xsi:type="dcterms:W3CDTF">2023-11-01T09:51:34Z</dcterms:modified>
</cp:coreProperties>
</file>