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20" yWindow="110" windowWidth="15120" windowHeight="8010"/>
  </bookViews>
  <sheets>
    <sheet name="надбавка" sheetId="2" r:id="rId1"/>
  </sheets>
  <definedNames>
    <definedName name="_xlnm.Print_Area" localSheetId="0">надбавка!$A$1:$K$33</definedName>
  </definedNames>
  <calcPr calcId="162913"/>
</workbook>
</file>

<file path=xl/calcChain.xml><?xml version="1.0" encoding="utf-8"?>
<calcChain xmlns="http://schemas.openxmlformats.org/spreadsheetml/2006/main">
  <c r="J17" i="2" l="1"/>
  <c r="G9" i="2" l="1"/>
  <c r="H32" i="2"/>
  <c r="G32" i="2"/>
  <c r="J32" i="2" s="1"/>
  <c r="H28" i="2"/>
  <c r="G28" i="2"/>
  <c r="J28" i="2" s="1"/>
  <c r="H24" i="2"/>
  <c r="G24" i="2"/>
  <c r="J24" i="2" s="1"/>
  <c r="H20" i="2"/>
  <c r="G20" i="2"/>
  <c r="J20" i="2" s="1"/>
  <c r="H16" i="2"/>
  <c r="G16" i="2"/>
  <c r="J16" i="2" s="1"/>
  <c r="G17" i="2"/>
  <c r="H17" i="2"/>
  <c r="H27" i="2" l="1"/>
  <c r="G27" i="2"/>
  <c r="H23" i="2"/>
  <c r="G23" i="2"/>
  <c r="H19" i="2"/>
  <c r="G19" i="2"/>
  <c r="H15" i="2"/>
  <c r="G15" i="2"/>
  <c r="J23" i="2" l="1"/>
  <c r="J15" i="2"/>
  <c r="J19" i="2"/>
  <c r="J27" i="2"/>
  <c r="G33" i="2"/>
  <c r="H31" i="2"/>
  <c r="J31" i="2" s="1"/>
  <c r="H14" i="2" l="1"/>
  <c r="H33" i="2"/>
  <c r="J33" i="2" s="1"/>
  <c r="H30" i="2"/>
  <c r="J30" i="2" s="1"/>
  <c r="H29" i="2"/>
  <c r="H26" i="2"/>
  <c r="H25" i="2"/>
  <c r="H22" i="2"/>
  <c r="H21" i="2"/>
  <c r="H18" i="2"/>
  <c r="G29" i="2"/>
  <c r="G26" i="2"/>
  <c r="J26" i="2" s="1"/>
  <c r="G25" i="2"/>
  <c r="G22" i="2"/>
  <c r="G21" i="2"/>
  <c r="G18" i="2"/>
  <c r="J18" i="2" s="1"/>
  <c r="G14" i="2"/>
  <c r="J14" i="2" s="1"/>
  <c r="J29" i="2" l="1"/>
  <c r="J21" i="2"/>
  <c r="J22" i="2"/>
  <c r="J25" i="2"/>
  <c r="G10" i="2"/>
  <c r="G8" i="2" l="1"/>
  <c r="G7" i="2"/>
  <c r="J7" i="2" s="1"/>
</calcChain>
</file>

<file path=xl/sharedStrings.xml><?xml version="1.0" encoding="utf-8"?>
<sst xmlns="http://schemas.openxmlformats.org/spreadsheetml/2006/main" count="71" uniqueCount="32">
  <si>
    <t>15 % посадового окладу</t>
  </si>
  <si>
    <t xml:space="preserve">Розмір посадового окладу першого заступника голови обласної державних адміністрацій за відповідною посадою розраховується шляхом множення посадового окладу керівника державної служби відповідного державного органу, на відповідний коефіцієнт співвідношення: коефіцієнт співвідношення - 1,4. </t>
  </si>
  <si>
    <t>Посада</t>
  </si>
  <si>
    <t>Посадовий оклад</t>
  </si>
  <si>
    <t>Надбавка за вислугу років</t>
  </si>
  <si>
    <t xml:space="preserve">Надбавка за інтенсивність праці                        </t>
  </si>
  <si>
    <t>Надбавка за роботу з відомостями, що становлять державну таємницю</t>
  </si>
  <si>
    <t>Місячна премія</t>
  </si>
  <si>
    <t>Квартальна премія</t>
  </si>
  <si>
    <t xml:space="preserve">Матеріальна допомога на оздоровлення під час надання щорічної відпустки </t>
  </si>
  <si>
    <t>Голова адміністрації</t>
  </si>
  <si>
    <t>Положення абзацу другого пункту 2 постанови КМУ                       № 304 не поширюється на голів обласних, Київської та Севастопольської міських державних адміністрацій</t>
  </si>
  <si>
    <t>Положення абзацу третього пункту 2 постанови КМУ   № 304 не поширюється на голів обласних, Київської та Севастопольської міських державних адміністрацій та не виплачується</t>
  </si>
  <si>
    <t>Положення абзацу четвертого пункту 2 постанови КМУ   № 304 не поширюється на голів обласних, Київської та Севастопольської міських державних адміністрацій</t>
  </si>
  <si>
    <t>У розмірі, що не перевищує середньомісячної заробітної плати працівника, один раз на рік</t>
  </si>
  <si>
    <t>До 100% посадового окладу</t>
  </si>
  <si>
    <t>Заступник голови адміністрації</t>
  </si>
  <si>
    <t>Перший заступник голови адміністрації</t>
  </si>
  <si>
    <t>Не встановлюється</t>
  </si>
  <si>
    <t>Станом на  01.11.2021</t>
  </si>
  <si>
    <t>Станом на  01.01.2022</t>
  </si>
  <si>
    <t>Станом на  01.04.2022</t>
  </si>
  <si>
    <t>№ з/п</t>
  </si>
  <si>
    <r>
      <t>Відповідно до абзацу другого пункту 2</t>
    </r>
    <r>
      <rPr>
        <vertAlign val="superscript"/>
        <sz val="14"/>
        <rFont val="Times New Roman"/>
        <family val="1"/>
        <charset val="204"/>
      </rPr>
      <t xml:space="preserve">1 </t>
    </r>
    <r>
      <rPr>
        <sz val="14"/>
        <rFont val="Times New Roman"/>
        <family val="1"/>
        <charset val="204"/>
      </rPr>
      <t xml:space="preserve">  постанови КМУ   № 304 може виплачуватися премія за результатами основних показників розвитку регіону, яка встановлюється щокварталу за погодженням із суб'єктом призначення згідно з поданням керівника державної служби, у розмірі до 100 відсотків посадового окладу</t>
    </r>
  </si>
  <si>
    <t>Дата з якої встановлено відповідний розмір</t>
  </si>
  <si>
    <t>3% посадового окладу за кожен календаний рік, залежно від стажу роботи, до якого зараховується період роботи на посаді, раніше набутий стаж державної служби та періоди роботи, передбачені ст. 46 ЗУ Про державну службу", але не більше 50% посадового окладу</t>
  </si>
  <si>
    <t>Премія відповідно до їх особистого внеску в загальні результати роботи у межах коштів, передбачених у кошторисі на преміювання працівників відповідного органу: 20% посадового окладу</t>
  </si>
  <si>
    <t>Розмір посадового окладу за відповідною посадою розраховується шляхом множення середньомісячної заробітної плати за видами економічної діяльності за квартал у середньому по економіці за наявними статистичними даними на відповідний коефіцієнт співвідношення:  коефіцієнт співвідношення - 4,5</t>
  </si>
  <si>
    <t>Матеріальна допомога для вирішення соціально-побутових питань</t>
  </si>
  <si>
    <t>Принципи формування</t>
  </si>
  <si>
    <r>
      <t>Структура, принципи формування та розмір оплати праці, винагороди</t>
    </r>
    <r>
      <rPr>
        <b/>
        <sz val="18"/>
        <color rgb="FFFF0000"/>
        <rFont val="Times New Roman"/>
        <family val="1"/>
        <charset val="204"/>
      </rPr>
      <t xml:space="preserve"> </t>
    </r>
    <r>
      <rPr>
        <b/>
        <sz val="18"/>
        <rFont val="Times New Roman"/>
        <family val="1"/>
        <charset val="204"/>
      </rPr>
      <t>керівника, першого заступника та заступників керівника                                        Рівненської обласної державної адміністрації</t>
    </r>
  </si>
  <si>
    <t>Станом на  01.01.2023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</si>
</sst>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b/>
      <sz val="14"/>
      <color rgb="FFFF0000"/>
      <name val="Times New Roman"/>
      <family val="1"/>
      <charset val="204"/>
    </font>
    <font>
      <sz val="14"/>
      <color rgb="FFFF0000"/>
      <name val="Times New Roman"/>
      <family val="1"/>
      <charset val="204"/>
    </font>
    <font>
      <sz val="14"/>
      <name val="Times New Roman"/>
      <family val="1"/>
      <charset val="204"/>
    </font>
    <font>
      <b/>
      <sz val="16"/>
      <name val="Times New Roman"/>
      <family val="1"/>
      <charset val="204"/>
    </font>
    <font>
      <sz val="11"/>
      <color rgb="FFFF0000"/>
      <name val="Calibri"/>
      <family val="2"/>
      <charset val="204"/>
      <scheme val="minor"/>
    </font>
    <font>
      <sz val="11"/>
      <name val="Calibri"/>
      <family val="2"/>
      <charset val="204"/>
      <scheme val="minor"/>
    </font>
    <font>
      <b/>
      <sz val="14"/>
      <name val="Times New Roman"/>
      <family val="1"/>
      <charset val="204"/>
    </font>
    <font>
      <vertAlign val="superscript"/>
      <sz val="14"/>
      <name val="Times New Roman"/>
      <family val="1"/>
      <charset val="204"/>
    </font>
    <font>
      <b/>
      <sz val="18"/>
      <name val="Times New Roman"/>
      <family val="1"/>
      <charset val="204"/>
    </font>
    <font>
      <b/>
      <sz val="18"/>
      <color rgb="FFFF0000"/>
      <name val="Times New Roman"/>
      <family val="1"/>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28">
    <xf numFmtId="0" fontId="0" fillId="0" borderId="0" xfId="0"/>
    <xf numFmtId="4" fontId="4" fillId="0" borderId="1" xfId="0" applyNumberFormat="1" applyFont="1" applyBorder="1" applyAlignment="1">
      <alignment horizontal="center" vertical="center" wrapText="1"/>
    </xf>
    <xf numFmtId="0" fontId="6" fillId="0" borderId="0" xfId="0" applyFont="1"/>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4" fillId="0" borderId="1" xfId="0" applyNumberFormat="1" applyFont="1" applyBorder="1" applyAlignment="1">
      <alignment horizontal="center" vertical="center"/>
    </xf>
    <xf numFmtId="0" fontId="6" fillId="0" borderId="0" xfId="0" applyFont="1" applyAlignment="1">
      <alignment vertical="center" wrapText="1"/>
    </xf>
    <xf numFmtId="0" fontId="6" fillId="0" borderId="0" xfId="0" applyFont="1" applyBorder="1"/>
    <xf numFmtId="0" fontId="7" fillId="0" borderId="1" xfId="0" applyFont="1" applyBorder="1" applyAlignment="1">
      <alignment horizontal="center" vertical="center"/>
    </xf>
    <xf numFmtId="0" fontId="5" fillId="0" borderId="0" xfId="0" applyFont="1"/>
    <xf numFmtId="0" fontId="1" fillId="0" borderId="0" xfId="0" applyFont="1" applyBorder="1" applyAlignment="1">
      <alignment horizontal="center" vertical="center" wrapText="1"/>
    </xf>
    <xf numFmtId="0" fontId="5" fillId="0" borderId="0" xfId="0" applyFont="1" applyBorder="1"/>
    <xf numFmtId="0" fontId="3" fillId="0" borderId="0" xfId="0" applyFont="1" applyBorder="1" applyAlignment="1">
      <alignment vertical="center" wrapText="1"/>
    </xf>
    <xf numFmtId="0" fontId="2" fillId="0" borderId="0" xfId="0" applyFont="1" applyBorder="1" applyAlignment="1">
      <alignmen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6" fillId="2" borderId="0" xfId="0" applyFont="1" applyFill="1"/>
    <xf numFmtId="0" fontId="3" fillId="2" borderId="0"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9" fillId="0" borderId="0" xfId="0" applyFont="1" applyAlignment="1">
      <alignment horizontal="center" vertical="center" wrapText="1"/>
    </xf>
  </cellXfs>
  <cellStyles count="1">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33"/>
  <sheetViews>
    <sheetView tabSelected="1" topLeftCell="A27" zoomScale="75" zoomScaleNormal="75" zoomScaleSheetLayoutView="61" workbookViewId="0">
      <selection activeCell="B30" sqref="B30:B33"/>
    </sheetView>
  </sheetViews>
  <sheetFormatPr defaultColWidth="9.1796875" defaultRowHeight="14.5" x14ac:dyDescent="0.35"/>
  <cols>
    <col min="1" max="1" width="5.1796875" style="2" customWidth="1"/>
    <col min="2" max="2" width="19.7265625" style="8" customWidth="1"/>
    <col min="3" max="3" width="17.453125" style="8" customWidth="1"/>
    <col min="4" max="4" width="30.453125" style="8" customWidth="1"/>
    <col min="5" max="5" width="32.1796875" style="8" customWidth="1"/>
    <col min="6" max="6" width="23.1796875" style="8" customWidth="1"/>
    <col min="7" max="7" width="20.1796875" style="8" customWidth="1"/>
    <col min="8" max="8" width="22.26953125" style="8" customWidth="1"/>
    <col min="9" max="9" width="31" style="8" customWidth="1"/>
    <col min="10" max="10" width="20.26953125" style="8" customWidth="1"/>
    <col min="11" max="11" width="21.54296875" style="8" customWidth="1"/>
    <col min="12" max="15" width="9.1796875" style="2"/>
    <col min="16" max="16" width="8.7265625" style="2" customWidth="1"/>
    <col min="17" max="16384" width="9.1796875" style="2"/>
  </cols>
  <sheetData>
    <row r="2" spans="1:23" ht="66.75" customHeight="1" x14ac:dyDescent="0.35">
      <c r="A2" s="27" t="s">
        <v>30</v>
      </c>
      <c r="B2" s="27"/>
      <c r="C2" s="27"/>
      <c r="D2" s="27"/>
      <c r="E2" s="27"/>
      <c r="F2" s="27"/>
      <c r="G2" s="27"/>
      <c r="H2" s="27"/>
      <c r="I2" s="27"/>
      <c r="J2" s="27"/>
      <c r="K2" s="27"/>
    </row>
    <row r="4" spans="1:23" ht="112.5" customHeight="1" x14ac:dyDescent="0.35">
      <c r="A4" s="23" t="s">
        <v>22</v>
      </c>
      <c r="B4" s="23" t="s">
        <v>2</v>
      </c>
      <c r="C4" s="23" t="s">
        <v>24</v>
      </c>
      <c r="D4" s="4" t="s">
        <v>3</v>
      </c>
      <c r="E4" s="4" t="s">
        <v>4</v>
      </c>
      <c r="F4" s="4" t="s">
        <v>5</v>
      </c>
      <c r="G4" s="4" t="s">
        <v>6</v>
      </c>
      <c r="H4" s="10" t="s">
        <v>7</v>
      </c>
      <c r="I4" s="10" t="s">
        <v>8</v>
      </c>
      <c r="J4" s="4" t="s">
        <v>9</v>
      </c>
      <c r="K4" s="4" t="s">
        <v>28</v>
      </c>
      <c r="M4" s="3"/>
      <c r="P4" s="9"/>
      <c r="Q4" s="9"/>
      <c r="R4" s="9"/>
      <c r="S4" s="9"/>
      <c r="T4" s="9"/>
      <c r="U4" s="9"/>
      <c r="V4" s="9"/>
      <c r="W4" s="9"/>
    </row>
    <row r="5" spans="1:23" s="11" customFormat="1" ht="25.5" customHeight="1" x14ac:dyDescent="0.35">
      <c r="A5" s="23"/>
      <c r="B5" s="23"/>
      <c r="C5" s="23"/>
      <c r="D5" s="24" t="s">
        <v>29</v>
      </c>
      <c r="E5" s="25"/>
      <c r="F5" s="25"/>
      <c r="G5" s="25"/>
      <c r="H5" s="25"/>
      <c r="I5" s="25"/>
      <c r="J5" s="25"/>
      <c r="K5" s="26"/>
      <c r="M5" s="12"/>
      <c r="P5" s="13"/>
      <c r="Q5" s="13"/>
      <c r="R5" s="13"/>
      <c r="S5" s="13"/>
      <c r="T5" s="13"/>
      <c r="U5" s="13"/>
      <c r="V5" s="13"/>
      <c r="W5" s="13"/>
    </row>
    <row r="6" spans="1:23" ht="298.5" customHeight="1" x14ac:dyDescent="0.35">
      <c r="A6" s="23"/>
      <c r="B6" s="23"/>
      <c r="C6" s="23"/>
      <c r="D6" s="5" t="s">
        <v>27</v>
      </c>
      <c r="E6" s="5" t="s">
        <v>11</v>
      </c>
      <c r="F6" s="5" t="s">
        <v>12</v>
      </c>
      <c r="G6" s="5" t="s">
        <v>0</v>
      </c>
      <c r="H6" s="5" t="s">
        <v>13</v>
      </c>
      <c r="I6" s="5" t="s">
        <v>23</v>
      </c>
      <c r="J6" s="5" t="s">
        <v>14</v>
      </c>
      <c r="K6" s="5" t="s">
        <v>14</v>
      </c>
      <c r="P6" s="15"/>
      <c r="Q6" s="15"/>
      <c r="R6" s="15"/>
      <c r="S6" s="15"/>
      <c r="T6" s="15"/>
      <c r="U6" s="15"/>
      <c r="V6" s="15"/>
      <c r="W6" s="15"/>
    </row>
    <row r="7" spans="1:23" ht="47.25" customHeight="1" x14ac:dyDescent="0.35">
      <c r="A7" s="20">
        <v>1</v>
      </c>
      <c r="B7" s="20" t="s">
        <v>10</v>
      </c>
      <c r="C7" s="6" t="s">
        <v>19</v>
      </c>
      <c r="D7" s="1">
        <v>62028</v>
      </c>
      <c r="E7" s="1">
        <v>0</v>
      </c>
      <c r="F7" s="1">
        <v>0</v>
      </c>
      <c r="G7" s="1">
        <f>D7*15/100</f>
        <v>9304.2000000000007</v>
      </c>
      <c r="H7" s="1">
        <v>0</v>
      </c>
      <c r="I7" s="1">
        <v>0</v>
      </c>
      <c r="J7" s="1">
        <f>D7+G7</f>
        <v>71332.2</v>
      </c>
      <c r="K7" s="1">
        <v>0</v>
      </c>
      <c r="P7" s="9"/>
      <c r="Q7" s="14"/>
      <c r="R7" s="14"/>
      <c r="S7" s="14"/>
      <c r="T7" s="9"/>
      <c r="U7" s="9"/>
      <c r="V7" s="9"/>
      <c r="W7" s="9"/>
    </row>
    <row r="8" spans="1:23" ht="47.25" customHeight="1" x14ac:dyDescent="0.35">
      <c r="A8" s="21"/>
      <c r="B8" s="21"/>
      <c r="C8" s="6" t="s">
        <v>20</v>
      </c>
      <c r="D8" s="1">
        <v>63873</v>
      </c>
      <c r="E8" s="1">
        <v>0</v>
      </c>
      <c r="F8" s="1">
        <v>0</v>
      </c>
      <c r="G8" s="1">
        <f t="shared" ref="G8:G10" si="0">D8*15/100</f>
        <v>9580.9500000000007</v>
      </c>
      <c r="H8" s="1">
        <v>0</v>
      </c>
      <c r="I8" s="1">
        <v>0</v>
      </c>
      <c r="J8" s="1">
        <v>0</v>
      </c>
      <c r="K8" s="1">
        <v>0</v>
      </c>
      <c r="P8" s="9"/>
      <c r="Q8" s="14"/>
      <c r="R8" s="14"/>
      <c r="S8" s="14"/>
      <c r="T8" s="9"/>
      <c r="U8" s="9"/>
      <c r="V8" s="9"/>
      <c r="W8" s="9"/>
    </row>
    <row r="9" spans="1:23" ht="47.25" customHeight="1" x14ac:dyDescent="0.35">
      <c r="A9" s="21"/>
      <c r="B9" s="21"/>
      <c r="C9" s="6" t="s">
        <v>21</v>
      </c>
      <c r="D9" s="1">
        <v>68643</v>
      </c>
      <c r="E9" s="1">
        <v>0</v>
      </c>
      <c r="F9" s="1">
        <v>0</v>
      </c>
      <c r="G9" s="1">
        <f t="shared" ref="G9" si="1">D9*15/100</f>
        <v>10296.450000000001</v>
      </c>
      <c r="H9" s="1">
        <v>0</v>
      </c>
      <c r="I9" s="1">
        <v>0</v>
      </c>
      <c r="J9" s="1">
        <v>0</v>
      </c>
      <c r="K9" s="1">
        <v>0</v>
      </c>
      <c r="P9" s="9"/>
      <c r="Q9" s="14"/>
      <c r="R9" s="14"/>
      <c r="S9" s="14"/>
      <c r="T9" s="9"/>
      <c r="U9" s="9"/>
      <c r="V9" s="9"/>
      <c r="W9" s="9"/>
    </row>
    <row r="10" spans="1:23" ht="47.25" customHeight="1" x14ac:dyDescent="0.35">
      <c r="A10" s="22"/>
      <c r="B10" s="22"/>
      <c r="C10" s="6" t="s">
        <v>31</v>
      </c>
      <c r="D10" s="1">
        <v>68643</v>
      </c>
      <c r="E10" s="1">
        <v>0</v>
      </c>
      <c r="F10" s="1">
        <v>0</v>
      </c>
      <c r="G10" s="1">
        <f t="shared" si="0"/>
        <v>10296.450000000001</v>
      </c>
      <c r="H10" s="1">
        <v>0</v>
      </c>
      <c r="I10" s="1">
        <v>0</v>
      </c>
      <c r="J10" s="1">
        <v>0</v>
      </c>
      <c r="K10" s="1">
        <v>0</v>
      </c>
      <c r="P10" s="9"/>
      <c r="Q10" s="14"/>
      <c r="R10" s="14"/>
      <c r="S10" s="14"/>
      <c r="T10" s="9"/>
      <c r="U10" s="9"/>
      <c r="V10" s="9"/>
      <c r="W10" s="9"/>
    </row>
    <row r="11" spans="1:23" s="18" customFormat="1" ht="125.25" customHeight="1" x14ac:dyDescent="0.35">
      <c r="A11" s="20" t="s">
        <v>22</v>
      </c>
      <c r="B11" s="20" t="s">
        <v>2</v>
      </c>
      <c r="C11" s="20" t="s">
        <v>24</v>
      </c>
      <c r="D11" s="16" t="s">
        <v>3</v>
      </c>
      <c r="E11" s="16" t="s">
        <v>4</v>
      </c>
      <c r="F11" s="16" t="s">
        <v>5</v>
      </c>
      <c r="G11" s="16" t="s">
        <v>6</v>
      </c>
      <c r="H11" s="17" t="s">
        <v>7</v>
      </c>
      <c r="I11" s="17" t="s">
        <v>8</v>
      </c>
      <c r="J11" s="16" t="s">
        <v>9</v>
      </c>
      <c r="K11" s="16" t="s">
        <v>28</v>
      </c>
      <c r="Q11" s="19"/>
      <c r="R11" s="19"/>
      <c r="S11" s="19"/>
    </row>
    <row r="12" spans="1:23" s="18" customFormat="1" ht="33.75" customHeight="1" x14ac:dyDescent="0.35">
      <c r="A12" s="21"/>
      <c r="B12" s="21"/>
      <c r="C12" s="21"/>
      <c r="D12" s="24" t="s">
        <v>29</v>
      </c>
      <c r="E12" s="25"/>
      <c r="F12" s="25"/>
      <c r="G12" s="25"/>
      <c r="H12" s="25"/>
      <c r="I12" s="25"/>
      <c r="J12" s="25"/>
      <c r="K12" s="26"/>
      <c r="Q12" s="19"/>
      <c r="R12" s="19"/>
      <c r="S12" s="19"/>
    </row>
    <row r="13" spans="1:23" ht="303" customHeight="1" x14ac:dyDescent="0.35">
      <c r="A13" s="22"/>
      <c r="B13" s="22"/>
      <c r="C13" s="22"/>
      <c r="D13" s="5" t="s">
        <v>1</v>
      </c>
      <c r="E13" s="5" t="s">
        <v>25</v>
      </c>
      <c r="F13" s="5" t="s">
        <v>15</v>
      </c>
      <c r="G13" s="5" t="s">
        <v>0</v>
      </c>
      <c r="H13" s="5" t="s">
        <v>26</v>
      </c>
      <c r="I13" s="5" t="s">
        <v>18</v>
      </c>
      <c r="J13" s="5" t="s">
        <v>14</v>
      </c>
      <c r="K13" s="5" t="s">
        <v>14</v>
      </c>
      <c r="Q13" s="9"/>
      <c r="R13" s="9"/>
      <c r="S13" s="9"/>
    </row>
    <row r="14" spans="1:23" ht="50.15" customHeight="1" x14ac:dyDescent="0.35">
      <c r="A14" s="20">
        <v>2</v>
      </c>
      <c r="B14" s="20" t="s">
        <v>17</v>
      </c>
      <c r="C14" s="6" t="s">
        <v>19</v>
      </c>
      <c r="D14" s="7">
        <v>16940</v>
      </c>
      <c r="E14" s="1">
        <v>8131.2</v>
      </c>
      <c r="F14" s="1">
        <v>16940</v>
      </c>
      <c r="G14" s="1">
        <f t="shared" ref="G14:G29" si="2">SUM(D14*15/100)</f>
        <v>2541</v>
      </c>
      <c r="H14" s="1">
        <f t="shared" ref="H14:H33" si="3">SUM(D14*20/100)</f>
        <v>3388</v>
      </c>
      <c r="I14" s="1">
        <v>0</v>
      </c>
      <c r="J14" s="1">
        <f t="shared" ref="J14:J33" si="4">SUM(D14+E14+F14+G14+H14+I14)</f>
        <v>47940.2</v>
      </c>
      <c r="K14" s="1">
        <v>0</v>
      </c>
    </row>
    <row r="15" spans="1:23" ht="50.15" customHeight="1" x14ac:dyDescent="0.35">
      <c r="A15" s="21"/>
      <c r="B15" s="21"/>
      <c r="C15" s="6" t="s">
        <v>20</v>
      </c>
      <c r="D15" s="7">
        <v>18060</v>
      </c>
      <c r="E15" s="1">
        <v>8668.7999999999993</v>
      </c>
      <c r="F15" s="1">
        <v>12642</v>
      </c>
      <c r="G15" s="1">
        <f t="shared" si="2"/>
        <v>2709</v>
      </c>
      <c r="H15" s="1">
        <f t="shared" si="3"/>
        <v>3612</v>
      </c>
      <c r="I15" s="1">
        <v>0</v>
      </c>
      <c r="J15" s="1">
        <f t="shared" si="4"/>
        <v>45691.8</v>
      </c>
      <c r="K15" s="1">
        <v>0</v>
      </c>
    </row>
    <row r="16" spans="1:23" ht="50.15" customHeight="1" x14ac:dyDescent="0.35">
      <c r="A16" s="21"/>
      <c r="B16" s="21"/>
      <c r="C16" s="6" t="s">
        <v>21</v>
      </c>
      <c r="D16" s="7">
        <v>18060</v>
      </c>
      <c r="E16" s="1">
        <v>8668.7999999999993</v>
      </c>
      <c r="F16" s="1">
        <v>14448</v>
      </c>
      <c r="G16" s="1">
        <f t="shared" ref="G16" si="5">SUM(D16*15/100)</f>
        <v>2709</v>
      </c>
      <c r="H16" s="1">
        <f t="shared" ref="H16" si="6">SUM(D16*20/100)</f>
        <v>3612</v>
      </c>
      <c r="I16" s="1">
        <v>0</v>
      </c>
      <c r="J16" s="1">
        <f t="shared" ref="J16" si="7">SUM(D16+E16+F16+G16+H16+I16)</f>
        <v>47497.8</v>
      </c>
      <c r="K16" s="1">
        <v>0</v>
      </c>
    </row>
    <row r="17" spans="1:11" ht="50.15" customHeight="1" x14ac:dyDescent="0.35">
      <c r="A17" s="22"/>
      <c r="B17" s="22"/>
      <c r="C17" s="6" t="s">
        <v>31</v>
      </c>
      <c r="D17" s="7">
        <v>18060</v>
      </c>
      <c r="E17" s="1">
        <v>9030</v>
      </c>
      <c r="F17" s="1">
        <v>18060</v>
      </c>
      <c r="G17" s="1">
        <f t="shared" si="2"/>
        <v>2709</v>
      </c>
      <c r="H17" s="1">
        <f t="shared" si="3"/>
        <v>3612</v>
      </c>
      <c r="I17" s="1">
        <v>0</v>
      </c>
      <c r="J17" s="1">
        <f>SUM(D17+E17+F17+G17+H17+I17)</f>
        <v>51471</v>
      </c>
      <c r="K17" s="1">
        <v>0</v>
      </c>
    </row>
    <row r="18" spans="1:11" ht="50.15" customHeight="1" x14ac:dyDescent="0.35">
      <c r="A18" s="20">
        <v>3</v>
      </c>
      <c r="B18" s="23" t="s">
        <v>16</v>
      </c>
      <c r="C18" s="6" t="s">
        <v>19</v>
      </c>
      <c r="D18" s="1">
        <v>15125</v>
      </c>
      <c r="E18" s="1">
        <v>7562.5</v>
      </c>
      <c r="F18" s="1">
        <v>15125</v>
      </c>
      <c r="G18" s="1">
        <f t="shared" si="2"/>
        <v>2268.75</v>
      </c>
      <c r="H18" s="1">
        <f t="shared" si="3"/>
        <v>3025</v>
      </c>
      <c r="I18" s="1">
        <v>0</v>
      </c>
      <c r="J18" s="1">
        <f t="shared" si="4"/>
        <v>43106.25</v>
      </c>
      <c r="K18" s="1">
        <v>0</v>
      </c>
    </row>
    <row r="19" spans="1:11" ht="50.15" customHeight="1" x14ac:dyDescent="0.35">
      <c r="A19" s="21"/>
      <c r="B19" s="23"/>
      <c r="C19" s="6" t="s">
        <v>20</v>
      </c>
      <c r="D19" s="1">
        <v>16125</v>
      </c>
      <c r="E19" s="1">
        <v>8062.5</v>
      </c>
      <c r="F19" s="1">
        <v>11287.5</v>
      </c>
      <c r="G19" s="1">
        <f t="shared" si="2"/>
        <v>2418.75</v>
      </c>
      <c r="H19" s="1">
        <f t="shared" si="3"/>
        <v>3225</v>
      </c>
      <c r="I19" s="1">
        <v>0</v>
      </c>
      <c r="J19" s="1">
        <f t="shared" si="4"/>
        <v>41118.75</v>
      </c>
      <c r="K19" s="1">
        <v>0</v>
      </c>
    </row>
    <row r="20" spans="1:11" ht="50.15" customHeight="1" x14ac:dyDescent="0.35">
      <c r="A20" s="21"/>
      <c r="B20" s="23"/>
      <c r="C20" s="6" t="s">
        <v>21</v>
      </c>
      <c r="D20" s="1">
        <v>16125</v>
      </c>
      <c r="E20" s="1">
        <v>8062.5</v>
      </c>
      <c r="F20" s="1">
        <v>12900</v>
      </c>
      <c r="G20" s="1">
        <f t="shared" ref="G20" si="8">SUM(D20*15/100)</f>
        <v>2418.75</v>
      </c>
      <c r="H20" s="1">
        <f t="shared" ref="H20" si="9">SUM(D20*20/100)</f>
        <v>3225</v>
      </c>
      <c r="I20" s="1">
        <v>0</v>
      </c>
      <c r="J20" s="1">
        <f t="shared" ref="J20" si="10">SUM(D20+E20+F20+G20+H20+I20)</f>
        <v>42731.25</v>
      </c>
      <c r="K20" s="1">
        <v>0</v>
      </c>
    </row>
    <row r="21" spans="1:11" ht="50.15" customHeight="1" x14ac:dyDescent="0.35">
      <c r="A21" s="22"/>
      <c r="B21" s="23"/>
      <c r="C21" s="6" t="s">
        <v>31</v>
      </c>
      <c r="D21" s="1">
        <v>16125</v>
      </c>
      <c r="E21" s="1">
        <v>8062.5</v>
      </c>
      <c r="F21" s="1">
        <v>16125</v>
      </c>
      <c r="G21" s="1">
        <f t="shared" si="2"/>
        <v>2418.75</v>
      </c>
      <c r="H21" s="1">
        <f t="shared" si="3"/>
        <v>3225</v>
      </c>
      <c r="I21" s="1">
        <v>0</v>
      </c>
      <c r="J21" s="1">
        <f t="shared" si="4"/>
        <v>45956.25</v>
      </c>
      <c r="K21" s="1">
        <v>0</v>
      </c>
    </row>
    <row r="22" spans="1:11" ht="50.15" customHeight="1" x14ac:dyDescent="0.35">
      <c r="A22" s="20">
        <v>4</v>
      </c>
      <c r="B22" s="20" t="s">
        <v>16</v>
      </c>
      <c r="C22" s="6" t="s">
        <v>19</v>
      </c>
      <c r="D22" s="1">
        <v>15125</v>
      </c>
      <c r="E22" s="1">
        <v>1361.25</v>
      </c>
      <c r="F22" s="1">
        <v>15125</v>
      </c>
      <c r="G22" s="1">
        <f t="shared" si="2"/>
        <v>2268.75</v>
      </c>
      <c r="H22" s="1">
        <f t="shared" si="3"/>
        <v>3025</v>
      </c>
      <c r="I22" s="1">
        <v>0</v>
      </c>
      <c r="J22" s="1">
        <f t="shared" si="4"/>
        <v>36905</v>
      </c>
      <c r="K22" s="1">
        <v>0</v>
      </c>
    </row>
    <row r="23" spans="1:11" ht="50.15" customHeight="1" x14ac:dyDescent="0.35">
      <c r="A23" s="21"/>
      <c r="B23" s="21"/>
      <c r="C23" s="6" t="s">
        <v>20</v>
      </c>
      <c r="D23" s="1">
        <v>16125</v>
      </c>
      <c r="E23" s="1">
        <v>1451.25</v>
      </c>
      <c r="F23" s="1">
        <v>11287.5</v>
      </c>
      <c r="G23" s="1">
        <f t="shared" si="2"/>
        <v>2418.75</v>
      </c>
      <c r="H23" s="1">
        <f t="shared" si="3"/>
        <v>3225</v>
      </c>
      <c r="I23" s="1">
        <v>0</v>
      </c>
      <c r="J23" s="1">
        <f t="shared" si="4"/>
        <v>34507.5</v>
      </c>
      <c r="K23" s="1">
        <v>0</v>
      </c>
    </row>
    <row r="24" spans="1:11" ht="50.15" customHeight="1" x14ac:dyDescent="0.35">
      <c r="A24" s="21"/>
      <c r="B24" s="21"/>
      <c r="C24" s="6" t="s">
        <v>21</v>
      </c>
      <c r="D24" s="1">
        <v>16125</v>
      </c>
      <c r="E24" s="1">
        <v>1451.25</v>
      </c>
      <c r="F24" s="1">
        <v>12900</v>
      </c>
      <c r="G24" s="1">
        <f t="shared" ref="G24" si="11">SUM(D24*15/100)</f>
        <v>2418.75</v>
      </c>
      <c r="H24" s="1">
        <f t="shared" ref="H24" si="12">SUM(D24*20/100)</f>
        <v>3225</v>
      </c>
      <c r="I24" s="1">
        <v>0</v>
      </c>
      <c r="J24" s="1">
        <f t="shared" ref="J24" si="13">SUM(D24+E24+F24+G24+H24+I24)</f>
        <v>36120</v>
      </c>
      <c r="K24" s="1">
        <v>0</v>
      </c>
    </row>
    <row r="25" spans="1:11" ht="50.15" customHeight="1" x14ac:dyDescent="0.35">
      <c r="A25" s="22"/>
      <c r="B25" s="22"/>
      <c r="C25" s="6" t="s">
        <v>31</v>
      </c>
      <c r="D25" s="1">
        <v>16125</v>
      </c>
      <c r="E25" s="1">
        <v>1935</v>
      </c>
      <c r="F25" s="1">
        <v>16125</v>
      </c>
      <c r="G25" s="1">
        <f t="shared" si="2"/>
        <v>2418.75</v>
      </c>
      <c r="H25" s="1">
        <f t="shared" si="3"/>
        <v>3225</v>
      </c>
      <c r="I25" s="1">
        <v>0</v>
      </c>
      <c r="J25" s="1">
        <f t="shared" si="4"/>
        <v>39828.75</v>
      </c>
      <c r="K25" s="1">
        <v>0</v>
      </c>
    </row>
    <row r="26" spans="1:11" ht="50.15" customHeight="1" x14ac:dyDescent="0.35">
      <c r="A26" s="20">
        <v>5</v>
      </c>
      <c r="B26" s="23" t="s">
        <v>16</v>
      </c>
      <c r="C26" s="6" t="s">
        <v>19</v>
      </c>
      <c r="D26" s="1">
        <v>15125</v>
      </c>
      <c r="E26" s="1">
        <v>4083.75</v>
      </c>
      <c r="F26" s="1">
        <v>15125</v>
      </c>
      <c r="G26" s="1">
        <f t="shared" si="2"/>
        <v>2268.75</v>
      </c>
      <c r="H26" s="1">
        <f t="shared" si="3"/>
        <v>3025</v>
      </c>
      <c r="I26" s="1">
        <v>0</v>
      </c>
      <c r="J26" s="1">
        <f t="shared" si="4"/>
        <v>39627.5</v>
      </c>
      <c r="K26" s="1">
        <v>0</v>
      </c>
    </row>
    <row r="27" spans="1:11" ht="50.15" customHeight="1" x14ac:dyDescent="0.35">
      <c r="A27" s="21"/>
      <c r="B27" s="23"/>
      <c r="C27" s="6" t="s">
        <v>20</v>
      </c>
      <c r="D27" s="1">
        <v>16125</v>
      </c>
      <c r="E27" s="1">
        <v>4837.5</v>
      </c>
      <c r="F27" s="1">
        <v>11287.5</v>
      </c>
      <c r="G27" s="1">
        <f t="shared" si="2"/>
        <v>2418.75</v>
      </c>
      <c r="H27" s="1">
        <f t="shared" si="3"/>
        <v>3225</v>
      </c>
      <c r="I27" s="1">
        <v>0</v>
      </c>
      <c r="J27" s="1">
        <f t="shared" si="4"/>
        <v>37893.75</v>
      </c>
      <c r="K27" s="1">
        <v>0</v>
      </c>
    </row>
    <row r="28" spans="1:11" ht="50.15" customHeight="1" x14ac:dyDescent="0.35">
      <c r="A28" s="21"/>
      <c r="B28" s="23"/>
      <c r="C28" s="6" t="s">
        <v>21</v>
      </c>
      <c r="D28" s="1">
        <v>16125</v>
      </c>
      <c r="E28" s="1">
        <v>4837.5</v>
      </c>
      <c r="F28" s="1">
        <v>12900</v>
      </c>
      <c r="G28" s="1">
        <f t="shared" ref="G28" si="14">SUM(D28*15/100)</f>
        <v>2418.75</v>
      </c>
      <c r="H28" s="1">
        <f t="shared" ref="H28" si="15">SUM(D28*20/100)</f>
        <v>3225</v>
      </c>
      <c r="I28" s="1">
        <v>0</v>
      </c>
      <c r="J28" s="1">
        <f t="shared" ref="J28" si="16">SUM(D28+E28+F28+G28+H28+I28)</f>
        <v>39506.25</v>
      </c>
      <c r="K28" s="1">
        <v>0</v>
      </c>
    </row>
    <row r="29" spans="1:11" ht="50.15" customHeight="1" x14ac:dyDescent="0.35">
      <c r="A29" s="22"/>
      <c r="B29" s="23"/>
      <c r="C29" s="6" t="s">
        <v>31</v>
      </c>
      <c r="D29" s="1">
        <v>16125</v>
      </c>
      <c r="E29" s="1">
        <v>5321.25</v>
      </c>
      <c r="F29" s="1">
        <v>16125</v>
      </c>
      <c r="G29" s="1">
        <f t="shared" si="2"/>
        <v>2418.75</v>
      </c>
      <c r="H29" s="1">
        <f t="shared" si="3"/>
        <v>3225</v>
      </c>
      <c r="I29" s="1">
        <v>0</v>
      </c>
      <c r="J29" s="1">
        <f t="shared" si="4"/>
        <v>43215</v>
      </c>
      <c r="K29" s="1">
        <v>0</v>
      </c>
    </row>
    <row r="30" spans="1:11" ht="50.15" customHeight="1" x14ac:dyDescent="0.35">
      <c r="A30" s="23">
        <v>6</v>
      </c>
      <c r="B30" s="23" t="s">
        <v>16</v>
      </c>
      <c r="C30" s="6" t="s">
        <v>19</v>
      </c>
      <c r="D30" s="1">
        <v>15125</v>
      </c>
      <c r="E30" s="1">
        <v>3176.25</v>
      </c>
      <c r="F30" s="1">
        <v>15125</v>
      </c>
      <c r="G30" s="1">
        <v>0</v>
      </c>
      <c r="H30" s="1">
        <f t="shared" si="3"/>
        <v>3025</v>
      </c>
      <c r="I30" s="1">
        <v>0</v>
      </c>
      <c r="J30" s="1">
        <f t="shared" si="4"/>
        <v>36451.25</v>
      </c>
      <c r="K30" s="1">
        <v>0</v>
      </c>
    </row>
    <row r="31" spans="1:11" ht="50.15" customHeight="1" x14ac:dyDescent="0.35">
      <c r="A31" s="23"/>
      <c r="B31" s="23"/>
      <c r="C31" s="6" t="s">
        <v>20</v>
      </c>
      <c r="D31" s="1">
        <v>16125</v>
      </c>
      <c r="E31" s="1">
        <v>3386.25</v>
      </c>
      <c r="F31" s="1">
        <v>11287.5</v>
      </c>
      <c r="G31" s="1">
        <v>0</v>
      </c>
      <c r="H31" s="1">
        <f t="shared" si="3"/>
        <v>3225</v>
      </c>
      <c r="I31" s="1">
        <v>0</v>
      </c>
      <c r="J31" s="1">
        <f t="shared" si="4"/>
        <v>34023.75</v>
      </c>
      <c r="K31" s="1">
        <v>0</v>
      </c>
    </row>
    <row r="32" spans="1:11" ht="50.15" customHeight="1" x14ac:dyDescent="0.35">
      <c r="A32" s="23"/>
      <c r="B32" s="23"/>
      <c r="C32" s="6" t="s">
        <v>21</v>
      </c>
      <c r="D32" s="1">
        <v>16125</v>
      </c>
      <c r="E32" s="1">
        <v>3386.25</v>
      </c>
      <c r="F32" s="1">
        <v>11287.5</v>
      </c>
      <c r="G32" s="1">
        <f>SUM(D32*15/100)</f>
        <v>2418.75</v>
      </c>
      <c r="H32" s="1">
        <f t="shared" ref="H32" si="17">SUM(D32*20/100)</f>
        <v>3225</v>
      </c>
      <c r="I32" s="1">
        <v>0</v>
      </c>
      <c r="J32" s="1">
        <f t="shared" ref="J32" si="18">SUM(D32+E32+F32+G32+H32+I32)</f>
        <v>36442.5</v>
      </c>
      <c r="K32" s="1">
        <v>0</v>
      </c>
    </row>
    <row r="33" spans="1:11" ht="50.15" customHeight="1" x14ac:dyDescent="0.35">
      <c r="A33" s="23"/>
      <c r="B33" s="23"/>
      <c r="C33" s="6" t="s">
        <v>31</v>
      </c>
      <c r="D33" s="1">
        <v>16125</v>
      </c>
      <c r="E33" s="1">
        <v>3870</v>
      </c>
      <c r="F33" s="1">
        <v>16125</v>
      </c>
      <c r="G33" s="1">
        <f>SUM(D33*15/100)</f>
        <v>2418.75</v>
      </c>
      <c r="H33" s="1">
        <f t="shared" si="3"/>
        <v>3225</v>
      </c>
      <c r="I33" s="1">
        <v>0</v>
      </c>
      <c r="J33" s="1">
        <f t="shared" si="4"/>
        <v>41763.75</v>
      </c>
      <c r="K33" s="1">
        <v>0</v>
      </c>
    </row>
  </sheetData>
  <mergeCells count="21">
    <mergeCell ref="D5:K5"/>
    <mergeCell ref="A2:K2"/>
    <mergeCell ref="D12:K12"/>
    <mergeCell ref="C11:C13"/>
    <mergeCell ref="B11:B13"/>
    <mergeCell ref="A11:A13"/>
    <mergeCell ref="A4:A6"/>
    <mergeCell ref="B4:B6"/>
    <mergeCell ref="C4:C6"/>
    <mergeCell ref="A18:A21"/>
    <mergeCell ref="B14:B17"/>
    <mergeCell ref="A14:A17"/>
    <mergeCell ref="A7:A10"/>
    <mergeCell ref="B7:B10"/>
    <mergeCell ref="B18:B21"/>
    <mergeCell ref="B22:B25"/>
    <mergeCell ref="B26:B29"/>
    <mergeCell ref="B30:B33"/>
    <mergeCell ref="A30:A33"/>
    <mergeCell ref="A26:A29"/>
    <mergeCell ref="A22:A25"/>
  </mergeCells>
  <pageMargins left="0" right="0" top="0.74803149606299213" bottom="0" header="0" footer="0"/>
  <pageSetup paperSize="9" scale="59" orientation="landscape" horizontalDpi="180" verticalDpi="180" r:id="rId1"/>
  <rowBreaks count="1" manualBreakCount="1">
    <brk id="1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надбавка</vt:lpstr>
      <vt:lpstr>надбавка!Область_друку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2023-01-26T11:48:34Z</dcterms:modified>
</cp:coreProperties>
</file>