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І півріччя 2023" sheetId="1" r:id="rId1"/>
  </sheets>
  <definedNames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'І півріччя 2023'!$6:$8</definedName>
    <definedName name="_xlnm.Print_Area" localSheetId="0">'І півріччя 2023'!$A$1:$K$40</definedName>
  </definedNames>
  <calcPr fullCalcOnLoad="1"/>
</workbook>
</file>

<file path=xl/sharedStrings.xml><?xml version="1.0" encoding="utf-8"?>
<sst xmlns="http://schemas.openxmlformats.org/spreadsheetml/2006/main" count="85" uniqueCount="80">
  <si>
    <t>900201</t>
  </si>
  <si>
    <t xml:space="preserve">Разом видатків </t>
  </si>
  <si>
    <t>900202</t>
  </si>
  <si>
    <t>Всього видатків за функціональною класифікацією</t>
  </si>
  <si>
    <t>Державне управління</t>
  </si>
  <si>
    <t>Освіта</t>
  </si>
  <si>
    <t>Соціальний захист та соціальне забезпечення</t>
  </si>
  <si>
    <t>Культура і мистецтво</t>
  </si>
  <si>
    <t>Засоби масової інформації</t>
  </si>
  <si>
    <t>Фізична культура і спорт</t>
  </si>
  <si>
    <t>Загальний фонд</t>
  </si>
  <si>
    <t>Спеціальний фонд</t>
  </si>
  <si>
    <t>Разом</t>
  </si>
  <si>
    <t>Охорона здоров'я</t>
  </si>
  <si>
    <t>900203</t>
  </si>
  <si>
    <t>Найменування видатків та кредитування</t>
  </si>
  <si>
    <t xml:space="preserve">Всього видатків </t>
  </si>
  <si>
    <t xml:space="preserve">Кредитування бюджету </t>
  </si>
  <si>
    <t>відхилення (+,-)</t>
  </si>
  <si>
    <t>5=4-3</t>
  </si>
  <si>
    <t>8=7-6</t>
  </si>
  <si>
    <t>11=10-9</t>
  </si>
  <si>
    <t>відхилення             (+,-)</t>
  </si>
  <si>
    <t>Інформація про виконання видатків обласного бюджету</t>
  </si>
  <si>
    <t>0100</t>
  </si>
  <si>
    <t>1000</t>
  </si>
  <si>
    <t>2000</t>
  </si>
  <si>
    <t>3000</t>
  </si>
  <si>
    <t>4000</t>
  </si>
  <si>
    <t>5000</t>
  </si>
  <si>
    <t>7300</t>
  </si>
  <si>
    <t>7400</t>
  </si>
  <si>
    <t>7600</t>
  </si>
  <si>
    <t>8000</t>
  </si>
  <si>
    <t>Житлово-комунальне господарство</t>
  </si>
  <si>
    <t>6000</t>
  </si>
  <si>
    <t>7000</t>
  </si>
  <si>
    <t>Економічна діяльність, в т.ч.:</t>
  </si>
  <si>
    <t>7100</t>
  </si>
  <si>
    <t>Сільське, лісове, рибне господарство та мисливство</t>
  </si>
  <si>
    <t>Будівництво та регіональний розвиток</t>
  </si>
  <si>
    <t>Інші програми та заходи, пов'язані з економічною діяльністю</t>
  </si>
  <si>
    <t>Транспорт та транспортна інфраструктура,  дорожнє господарство</t>
  </si>
  <si>
    <t>Інша діяльність, в т.ч.:</t>
  </si>
  <si>
    <t>8100</t>
  </si>
  <si>
    <t>Громадський порядок та безпека</t>
  </si>
  <si>
    <t>8200</t>
  </si>
  <si>
    <t>8400</t>
  </si>
  <si>
    <t>9700</t>
  </si>
  <si>
    <t>8800</t>
  </si>
  <si>
    <t>8820</t>
  </si>
  <si>
    <t>8830</t>
  </si>
  <si>
    <t>Пільгові довгострокові кредити молодим сім’ям та одиноким молодим громадянам на будівництво/придбання житла та їх повернення</t>
  </si>
  <si>
    <t>Довгострокові кредити індивідуальним забудовникам житла на селі та їх повернення</t>
  </si>
  <si>
    <t>8860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</si>
  <si>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</si>
  <si>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9800</t>
  </si>
  <si>
    <t>Субвенції з місцевого бюджету іншим місцевим бюджетам за рахунок субвенцій з державного бюджету</t>
  </si>
  <si>
    <t>Бюджетні позички суб'єктам господарювання  та їх повернення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</si>
  <si>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</si>
  <si>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Код Типової програмної класифікації видатків та кредитування місцевих бюджетів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</si>
  <si>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</si>
  <si>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</si>
  <si>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виконано за            І півріччя            2022 року</t>
  </si>
  <si>
    <t>8700</t>
  </si>
  <si>
    <t>Резервний фонд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</si>
  <si>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</si>
  <si>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9160</t>
  </si>
  <si>
    <t>виконано за            І півріччя            2023 року</t>
  </si>
  <si>
    <t>Рівненської області за І півріччя 2023 року</t>
  </si>
  <si>
    <t>9=3+6</t>
  </si>
  <si>
    <t>10=4+7</t>
  </si>
  <si>
    <t>Захист населення і територій від надзвичайних ситуацій</t>
  </si>
  <si>
    <t>Інші дотації з місцевого бюджету</t>
  </si>
  <si>
    <t>9150</t>
  </si>
  <si>
    <t>8300</t>
  </si>
  <si>
    <t>Охорона навколишнього природного середовища</t>
  </si>
  <si>
    <t>9820</t>
  </si>
  <si>
    <t>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цілісності</t>
  </si>
  <si>
    <t>(тис. грн.)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</si>
</sst>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00000"/>
    <numFmt numFmtId="189" formatCode="0.0"/>
    <numFmt numFmtId="190" formatCode="#,##0.0_ ;[Red]\-#,##0.0\ "/>
    <numFmt numFmtId="191" formatCode="0.0000"/>
    <numFmt numFmtId="192" formatCode="0.00000"/>
    <numFmt numFmtId="193" formatCode="0.000000"/>
    <numFmt numFmtId="194" formatCode="0.0000000"/>
    <numFmt numFmtId="195" formatCode="0.000"/>
    <numFmt numFmtId="196" formatCode="#,##0.0\ &quot;грн.&quot;"/>
    <numFmt numFmtId="197" formatCode="#,##0.0\ &quot;грн.&quot;;[Red]#,##0.0\ &quot;грн.&quot;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\ &quot;к.&quot;;\-#,##0\ &quot;к.&quot;"/>
    <numFmt numFmtId="204" formatCode="#,##0\ &quot;к.&quot;;[Red]\-#,##0\ &quot;к.&quot;"/>
    <numFmt numFmtId="205" formatCode="#,##0.00\ &quot;к.&quot;;\-#,##0.00\ &quot;к.&quot;"/>
    <numFmt numFmtId="206" formatCode="#,##0.00\ &quot;к.&quot;;[Red]\-#,##0.00\ &quot;к.&quot;"/>
    <numFmt numFmtId="207" formatCode="_-* #,##0\ &quot;к.&quot;_-;\-* #,##0\ &quot;к.&quot;_-;_-* &quot;-&quot;\ &quot;к.&quot;_-;_-@_-"/>
    <numFmt numFmtId="208" formatCode="_-* #,##0\ _к_._-;\-* #,##0\ _к_._-;_-* &quot;-&quot;\ _к_._-;_-@_-"/>
    <numFmt numFmtId="209" formatCode="_-* #,##0.00\ &quot;к.&quot;_-;\-* #,##0.00\ &quot;к.&quot;_-;_-* &quot;-&quot;??\ &quot;к.&quot;_-;_-@_-"/>
    <numFmt numFmtId="210" formatCode="_-* #,##0.00\ _к_._-;\-* #,##0.00\ _к_._-;_-* &quot;-&quot;??\ _к_._-;_-@_-"/>
    <numFmt numFmtId="211" formatCode="#,##0.000"/>
    <numFmt numFmtId="212" formatCode="#,##0.0000"/>
    <numFmt numFmtId="213" formatCode="0.00_);\-0.00"/>
    <numFmt numFmtId="214" formatCode="0.0_);\-0.0"/>
    <numFmt numFmtId="215" formatCode="0.000_);\-0.000"/>
    <numFmt numFmtId="216" formatCode="0.0000_);\-0.0000"/>
    <numFmt numFmtId="217" formatCode="0.00000000"/>
  </numFmts>
  <fonts count="61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i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8"/>
      <name val="Times New Roman Cyr"/>
      <family val="1"/>
    </font>
    <font>
      <sz val="8"/>
      <name val="Times New Roman"/>
      <family val="1"/>
    </font>
    <font>
      <b/>
      <sz val="8"/>
      <name val="Times New Roman Cyr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4"/>
      <name val="Times New Roman Cyr"/>
      <family val="1"/>
    </font>
    <font>
      <sz val="11"/>
      <color indexed="10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5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14" fillId="0" borderId="0">
      <alignment/>
      <protection/>
    </xf>
    <xf numFmtId="0" fontId="5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54" applyFont="1" applyFill="1" applyProtection="1">
      <alignment/>
      <protection/>
    </xf>
    <xf numFmtId="0" fontId="5" fillId="0" borderId="0" xfId="54" applyFont="1" applyProtection="1">
      <alignment/>
      <protection/>
    </xf>
    <xf numFmtId="0" fontId="5" fillId="0" borderId="0" xfId="54" applyFont="1" applyAlignment="1" applyProtection="1">
      <alignment horizontal="center"/>
      <protection/>
    </xf>
    <xf numFmtId="0" fontId="2" fillId="0" borderId="0" xfId="54" applyFo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54" applyFont="1" applyBorder="1" applyProtection="1">
      <alignment/>
      <protection/>
    </xf>
    <xf numFmtId="189" fontId="4" fillId="0" borderId="0" xfId="54" applyNumberFormat="1" applyFont="1" applyBorder="1" applyAlignment="1" applyProtection="1">
      <alignment horizontal="centerContinuous" vertical="center"/>
      <protection/>
    </xf>
    <xf numFmtId="0" fontId="5" fillId="0" borderId="0" xfId="54" applyFont="1" applyBorder="1" applyAlignment="1" applyProtection="1">
      <alignment horizontal="centerContinuous" vertical="center"/>
      <protection/>
    </xf>
    <xf numFmtId="0" fontId="5" fillId="0" borderId="0" xfId="54" applyFont="1" applyBorder="1" applyAlignment="1" applyProtection="1">
      <alignment wrapText="1"/>
      <protection/>
    </xf>
    <xf numFmtId="0" fontId="5" fillId="0" borderId="0" xfId="54" applyFont="1" applyBorder="1" applyAlignment="1" applyProtection="1">
      <alignment horizontal="center"/>
      <protection/>
    </xf>
    <xf numFmtId="0" fontId="5" fillId="0" borderId="0" xfId="54" applyFont="1" applyAlignment="1" applyProtection="1">
      <alignment wrapText="1"/>
      <protection/>
    </xf>
    <xf numFmtId="0" fontId="12" fillId="0" borderId="0" xfId="54" applyFont="1" applyProtection="1">
      <alignment/>
      <protection/>
    </xf>
    <xf numFmtId="189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54" applyFont="1" applyAlignment="1" applyProtection="1">
      <alignment horizontal="left"/>
      <protection/>
    </xf>
    <xf numFmtId="189" fontId="5" fillId="0" borderId="0" xfId="54" applyNumberFormat="1" applyFont="1" applyBorder="1" applyAlignment="1" applyProtection="1">
      <alignment horizontal="centerContinuous" vertical="center"/>
      <protection/>
    </xf>
    <xf numFmtId="198" fontId="8" fillId="33" borderId="10" xfId="54" applyNumberFormat="1" applyFont="1" applyFill="1" applyBorder="1" applyProtection="1">
      <alignment/>
      <protection/>
    </xf>
    <xf numFmtId="0" fontId="9" fillId="34" borderId="10" xfId="54" applyFont="1" applyFill="1" applyBorder="1" applyAlignment="1" applyProtection="1">
      <alignment horizontal="left" vertical="center" wrapText="1"/>
      <protection/>
    </xf>
    <xf numFmtId="0" fontId="9" fillId="33" borderId="10" xfId="54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Border="1" applyAlignment="1">
      <alignment horizontal="left" vertical="center" wrapText="1"/>
    </xf>
    <xf numFmtId="0" fontId="13" fillId="0" borderId="11" xfId="54" applyFont="1" applyFill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Continuous" vertical="center" wrapText="1"/>
      <protection/>
    </xf>
    <xf numFmtId="0" fontId="13" fillId="0" borderId="11" xfId="54" applyNumberFormat="1" applyFont="1" applyFill="1" applyBorder="1" applyAlignment="1" applyProtection="1">
      <alignment horizontal="center" vertical="center" wrapText="1"/>
      <protection/>
    </xf>
    <xf numFmtId="49" fontId="17" fillId="0" borderId="10" xfId="54" applyNumberFormat="1" applyFont="1" applyBorder="1" applyAlignment="1" applyProtection="1">
      <alignment horizontal="center"/>
      <protection/>
    </xf>
    <xf numFmtId="49" fontId="16" fillId="0" borderId="10" xfId="54" applyNumberFormat="1" applyFont="1" applyBorder="1" applyAlignment="1" applyProtection="1">
      <alignment horizontal="center" vertical="center" wrapText="1"/>
      <protection/>
    </xf>
    <xf numFmtId="49" fontId="18" fillId="34" borderId="10" xfId="54" applyNumberFormat="1" applyFont="1" applyFill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Continuous" vertical="center" wrapText="1"/>
      <protection/>
    </xf>
    <xf numFmtId="198" fontId="6" fillId="0" borderId="10" xfId="54" applyNumberFormat="1" applyFont="1" applyBorder="1" applyProtection="1">
      <alignment/>
      <protection/>
    </xf>
    <xf numFmtId="198" fontId="7" fillId="0" borderId="10" xfId="54" applyNumberFormat="1" applyFont="1" applyBorder="1" applyProtection="1">
      <alignment/>
      <protection/>
    </xf>
    <xf numFmtId="198" fontId="8" fillId="34" borderId="10" xfId="54" applyNumberFormat="1" applyFont="1" applyFill="1" applyBorder="1" applyAlignment="1" applyProtection="1">
      <alignment horizontal="right" vertical="center" wrapText="1"/>
      <protection/>
    </xf>
    <xf numFmtId="0" fontId="13" fillId="0" borderId="10" xfId="54" applyFont="1" applyFill="1" applyBorder="1" applyAlignment="1" applyProtection="1">
      <alignment horizontal="center" vertical="center" wrapText="1"/>
      <protection/>
    </xf>
    <xf numFmtId="0" fontId="20" fillId="0" borderId="0" xfId="54" applyFont="1" applyFill="1" applyProtection="1">
      <alignment/>
      <protection/>
    </xf>
    <xf numFmtId="0" fontId="19" fillId="0" borderId="10" xfId="54" applyFont="1" applyBorder="1" applyAlignment="1" applyProtection="1">
      <alignment horizontal="left" wrapText="1"/>
      <protection/>
    </xf>
    <xf numFmtId="198" fontId="21" fillId="0" borderId="10" xfId="54" applyNumberFormat="1" applyFont="1" applyBorder="1" applyProtection="1">
      <alignment/>
      <protection/>
    </xf>
    <xf numFmtId="49" fontId="16" fillId="0" borderId="10" xfId="54" applyNumberFormat="1" applyFont="1" applyBorder="1" applyAlignment="1" applyProtection="1">
      <alignment horizontal="center"/>
      <protection/>
    </xf>
    <xf numFmtId="0" fontId="22" fillId="0" borderId="10" xfId="54" applyFont="1" applyBorder="1" applyAlignment="1" applyProtection="1">
      <alignment horizontal="left" vertical="center" wrapText="1"/>
      <protection/>
    </xf>
    <xf numFmtId="49" fontId="11" fillId="33" borderId="10" xfId="54" applyNumberFormat="1" applyFont="1" applyFill="1" applyBorder="1" applyAlignment="1" applyProtection="1">
      <alignment horizontal="center" vertical="center"/>
      <protection/>
    </xf>
    <xf numFmtId="198" fontId="23" fillId="0" borderId="10" xfId="54" applyNumberFormat="1" applyFont="1" applyBorder="1" applyProtection="1">
      <alignment/>
      <protection/>
    </xf>
    <xf numFmtId="198" fontId="5" fillId="0" borderId="0" xfId="54" applyNumberFormat="1" applyFont="1" applyBorder="1" applyAlignment="1" applyProtection="1">
      <alignment horizontal="centerContinuous" vertical="center"/>
      <protection/>
    </xf>
    <xf numFmtId="198" fontId="5" fillId="0" borderId="0" xfId="54" applyNumberFormat="1" applyFont="1" applyBorder="1" applyProtection="1">
      <alignment/>
      <protection/>
    </xf>
    <xf numFmtId="198" fontId="60" fillId="0" borderId="0" xfId="54" applyNumberFormat="1" applyFont="1" applyBorder="1" applyAlignment="1" applyProtection="1">
      <alignment horizontal="center" vertical="center" wrapText="1"/>
      <protection/>
    </xf>
    <xf numFmtId="198" fontId="60" fillId="0" borderId="0" xfId="54" applyNumberFormat="1" applyFont="1" applyBorder="1" applyProtection="1">
      <alignment/>
      <protection/>
    </xf>
    <xf numFmtId="189" fontId="5" fillId="0" borderId="0" xfId="54" applyNumberFormat="1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1" xfId="54" applyFont="1" applyFill="1" applyBorder="1" applyAlignment="1" applyProtection="1">
      <alignment horizontal="centerContinuous" vertical="center" wrapText="1"/>
      <protection/>
    </xf>
    <xf numFmtId="0" fontId="4" fillId="0" borderId="0" xfId="54" applyFont="1" applyFill="1" applyBorder="1" applyAlignment="1" applyProtection="1">
      <alignment horizontal="center" wrapText="1"/>
      <protection/>
    </xf>
    <xf numFmtId="198" fontId="5" fillId="0" borderId="0" xfId="54" applyNumberFormat="1" applyFont="1" applyProtection="1">
      <alignment/>
      <protection/>
    </xf>
    <xf numFmtId="49" fontId="17" fillId="0" borderId="10" xfId="54" applyNumberFormat="1" applyFont="1" applyBorder="1" applyAlignment="1" applyProtection="1">
      <alignment horizontal="center"/>
      <protection/>
    </xf>
    <xf numFmtId="198" fontId="2" fillId="0" borderId="0" xfId="54" applyNumberFormat="1" applyFont="1" applyProtection="1">
      <alignment/>
      <protection/>
    </xf>
    <xf numFmtId="49" fontId="1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>
      <alignment horizontal="left" vertical="center" wrapText="1"/>
    </xf>
    <xf numFmtId="189" fontId="60" fillId="0" borderId="0" xfId="54" applyNumberFormat="1" applyFont="1" applyBorder="1" applyAlignment="1" applyProtection="1">
      <alignment horizontal="centerContinuous" vertical="center"/>
      <protection/>
    </xf>
    <xf numFmtId="189" fontId="2" fillId="0" borderId="0" xfId="54" applyNumberFormat="1" applyFont="1" applyProtection="1">
      <alignment/>
      <protection/>
    </xf>
    <xf numFmtId="0" fontId="24" fillId="0" borderId="13" xfId="0" applyFont="1" applyFill="1" applyBorder="1" applyAlignment="1" applyProtection="1">
      <alignment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193" fontId="17" fillId="0" borderId="13" xfId="0" applyNumberFormat="1" applyFont="1" applyFill="1" applyBorder="1" applyAlignment="1" applyProtection="1">
      <alignment horizontal="center" vertical="center" wrapText="1"/>
      <protection/>
    </xf>
    <xf numFmtId="198" fontId="24" fillId="0" borderId="13" xfId="0" applyNumberFormat="1" applyFont="1" applyFill="1" applyBorder="1" applyAlignment="1" applyProtection="1">
      <alignment horizontal="center" vertical="center" wrapText="1"/>
      <protection/>
    </xf>
    <xf numFmtId="189" fontId="5" fillId="0" borderId="0" xfId="54" applyNumberFormat="1" applyFont="1" applyProtection="1">
      <alignment/>
      <protection/>
    </xf>
    <xf numFmtId="198" fontId="5" fillId="0" borderId="0" xfId="54" applyNumberFormat="1" applyFont="1" applyBorder="1" applyAlignment="1" applyProtection="1">
      <alignment horizontal="center" vertical="center" wrapText="1"/>
      <protection/>
    </xf>
    <xf numFmtId="0" fontId="5" fillId="0" borderId="0" xfId="54" applyFont="1" applyBorder="1" applyAlignment="1" applyProtection="1">
      <alignment horizontal="center" vertical="center" wrapText="1"/>
      <protection/>
    </xf>
    <xf numFmtId="0" fontId="19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 wrapText="1"/>
      <protection/>
    </xf>
    <xf numFmtId="0" fontId="4" fillId="0" borderId="0" xfId="54" applyFont="1" applyAlignment="1" applyProtection="1">
      <alignment horizontal="center" wrapText="1"/>
      <protection/>
    </xf>
    <xf numFmtId="0" fontId="4" fillId="0" borderId="14" xfId="54" applyFont="1" applyFill="1" applyBorder="1" applyAlignment="1" applyProtection="1">
      <alignment horizontal="center" wrapText="1"/>
      <protection/>
    </xf>
    <xf numFmtId="0" fontId="13" fillId="0" borderId="10" xfId="54" applyFont="1" applyFill="1" applyBorder="1" applyAlignment="1" applyProtection="1">
      <alignment horizontal="center" vertical="center" wrapText="1"/>
      <protection/>
    </xf>
    <xf numFmtId="0" fontId="13" fillId="0" borderId="15" xfId="54" applyFont="1" applyFill="1" applyBorder="1" applyAlignment="1" applyProtection="1">
      <alignment horizontal="center" vertical="center"/>
      <protection/>
    </xf>
    <xf numFmtId="0" fontId="13" fillId="0" borderId="16" xfId="54" applyFont="1" applyFill="1" applyBorder="1" applyAlignment="1" applyProtection="1">
      <alignment horizontal="center" vertical="center"/>
      <protection/>
    </xf>
    <xf numFmtId="0" fontId="13" fillId="0" borderId="17" xfId="54" applyFont="1" applyFill="1" applyBorder="1" applyAlignment="1" applyProtection="1">
      <alignment horizontal="center" vertical="center"/>
      <protection/>
    </xf>
    <xf numFmtId="0" fontId="4" fillId="0" borderId="0" xfId="54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50"/>
  <sheetViews>
    <sheetView showGridLines="0" showZeros="0" tabSelected="1" view="pageBreakPreview" zoomScaleNormal="75" zoomScaleSheetLayoutView="100" zoomScalePageLayoutView="0" workbookViewId="0" topLeftCell="A1">
      <pane xSplit="2" ySplit="7" topLeftCell="C3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37" sqref="M37"/>
    </sheetView>
  </sheetViews>
  <sheetFormatPr defaultColWidth="7.625" defaultRowHeight="12.75"/>
  <cols>
    <col min="1" max="1" width="13.625" style="11" customWidth="1"/>
    <col min="2" max="2" width="52.75390625" style="3" customWidth="1"/>
    <col min="3" max="3" width="12.75390625" style="3" customWidth="1"/>
    <col min="4" max="4" width="12.125" style="2" customWidth="1"/>
    <col min="5" max="5" width="11.625" style="2" customWidth="1"/>
    <col min="6" max="6" width="11.75390625" style="2" customWidth="1"/>
    <col min="7" max="7" width="11.00390625" style="2" customWidth="1"/>
    <col min="8" max="8" width="11.125" style="2" customWidth="1"/>
    <col min="9" max="9" width="12.25390625" style="2" customWidth="1"/>
    <col min="10" max="10" width="12.125" style="2" customWidth="1"/>
    <col min="11" max="11" width="11.75390625" style="2" customWidth="1"/>
    <col min="12" max="12" width="7.625" style="2" customWidth="1"/>
    <col min="13" max="13" width="14.125" style="2" customWidth="1"/>
    <col min="14" max="14" width="14.375" style="2" customWidth="1"/>
    <col min="15" max="15" width="11.75390625" style="2" customWidth="1"/>
    <col min="16" max="16384" width="7.625" style="2" customWidth="1"/>
  </cols>
  <sheetData>
    <row r="1" spans="7:11" ht="6.75" customHeight="1">
      <c r="G1" s="60"/>
      <c r="H1" s="60"/>
      <c r="I1" s="60"/>
      <c r="J1" s="60"/>
      <c r="K1" s="60"/>
    </row>
    <row r="2" spans="1:11" ht="15.75" customHeight="1">
      <c r="A2" s="61" t="s">
        <v>23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9.5" customHeight="1">
      <c r="A3" s="61" t="s">
        <v>69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ht="3" customHeight="1"/>
    <row r="5" spans="1:11" s="1" customFormat="1" ht="18.75" customHeight="1">
      <c r="A5" s="63"/>
      <c r="B5" s="63"/>
      <c r="C5" s="63"/>
      <c r="D5" s="63"/>
      <c r="E5" s="63"/>
      <c r="F5" s="63"/>
      <c r="G5" s="63"/>
      <c r="H5" s="63"/>
      <c r="I5" s="63"/>
      <c r="J5" s="45"/>
      <c r="K5" s="31" t="s">
        <v>79</v>
      </c>
    </row>
    <row r="6" spans="1:11" s="1" customFormat="1" ht="15.75">
      <c r="A6" s="64" t="s">
        <v>60</v>
      </c>
      <c r="B6" s="64" t="s">
        <v>15</v>
      </c>
      <c r="C6" s="65" t="s">
        <v>10</v>
      </c>
      <c r="D6" s="66"/>
      <c r="E6" s="67"/>
      <c r="F6" s="65" t="s">
        <v>11</v>
      </c>
      <c r="G6" s="66"/>
      <c r="H6" s="67"/>
      <c r="I6" s="65" t="s">
        <v>12</v>
      </c>
      <c r="J6" s="66"/>
      <c r="K6" s="67"/>
    </row>
    <row r="7" spans="1:11" s="1" customFormat="1" ht="84.75" customHeight="1">
      <c r="A7" s="64"/>
      <c r="B7" s="64"/>
      <c r="C7" s="21" t="s">
        <v>63</v>
      </c>
      <c r="D7" s="21" t="s">
        <v>68</v>
      </c>
      <c r="E7" s="21" t="s">
        <v>18</v>
      </c>
      <c r="F7" s="21" t="s">
        <v>63</v>
      </c>
      <c r="G7" s="21" t="s">
        <v>68</v>
      </c>
      <c r="H7" s="21" t="s">
        <v>18</v>
      </c>
      <c r="I7" s="21" t="s">
        <v>63</v>
      </c>
      <c r="J7" s="21" t="s">
        <v>68</v>
      </c>
      <c r="K7" s="26" t="s">
        <v>22</v>
      </c>
    </row>
    <row r="8" spans="1:11" s="1" customFormat="1" ht="15" customHeight="1">
      <c r="A8" s="30">
        <v>1</v>
      </c>
      <c r="B8" s="30">
        <v>2</v>
      </c>
      <c r="C8" s="20">
        <v>3</v>
      </c>
      <c r="D8" s="43">
        <v>4</v>
      </c>
      <c r="E8" s="21" t="s">
        <v>19</v>
      </c>
      <c r="F8" s="22">
        <v>6</v>
      </c>
      <c r="G8" s="43">
        <v>7</v>
      </c>
      <c r="H8" s="44" t="s">
        <v>20</v>
      </c>
      <c r="I8" s="20" t="s">
        <v>70</v>
      </c>
      <c r="J8" s="20" t="s">
        <v>71</v>
      </c>
      <c r="K8" s="26" t="s">
        <v>21</v>
      </c>
    </row>
    <row r="9" spans="1:11" ht="23.25" customHeight="1">
      <c r="A9" s="23" t="s">
        <v>24</v>
      </c>
      <c r="B9" s="32" t="s">
        <v>4</v>
      </c>
      <c r="C9" s="33">
        <v>12939.65941</v>
      </c>
      <c r="D9" s="33">
        <v>15657.84474</v>
      </c>
      <c r="E9" s="33">
        <f>D9-C9</f>
        <v>2718.1853300000002</v>
      </c>
      <c r="F9" s="33"/>
      <c r="G9" s="33"/>
      <c r="H9" s="33">
        <f aca="true" t="shared" si="0" ref="H9:H26">G9-F9</f>
        <v>0</v>
      </c>
      <c r="I9" s="33">
        <f aca="true" t="shared" si="1" ref="I9:I31">C9+F9</f>
        <v>12939.65941</v>
      </c>
      <c r="J9" s="33">
        <f aca="true" t="shared" si="2" ref="J9:J31">D9+G9</f>
        <v>15657.84474</v>
      </c>
      <c r="K9" s="33">
        <f>J9-I9</f>
        <v>2718.1853300000002</v>
      </c>
    </row>
    <row r="10" spans="1:11" ht="22.5" customHeight="1">
      <c r="A10" s="23" t="s">
        <v>25</v>
      </c>
      <c r="B10" s="32" t="s">
        <v>5</v>
      </c>
      <c r="C10" s="33">
        <v>515905.09168</v>
      </c>
      <c r="D10" s="33">
        <v>537648.235</v>
      </c>
      <c r="E10" s="33">
        <f aca="true" t="shared" si="3" ref="E10:E40">D10-C10</f>
        <v>21743.143319999974</v>
      </c>
      <c r="F10" s="33">
        <v>28488.85627</v>
      </c>
      <c r="G10" s="33">
        <v>49293.11085</v>
      </c>
      <c r="H10" s="33">
        <f t="shared" si="0"/>
        <v>20804.254579999997</v>
      </c>
      <c r="I10" s="33">
        <f t="shared" si="1"/>
        <v>544393.9479500001</v>
      </c>
      <c r="J10" s="33">
        <f t="shared" si="2"/>
        <v>586941.3458499999</v>
      </c>
      <c r="K10" s="33">
        <f aca="true" t="shared" si="4" ref="K10:K40">J10-I10</f>
        <v>42547.397899999865</v>
      </c>
    </row>
    <row r="11" spans="1:11" ht="21" customHeight="1">
      <c r="A11" s="23" t="s">
        <v>26</v>
      </c>
      <c r="B11" s="32" t="s">
        <v>13</v>
      </c>
      <c r="C11" s="33">
        <v>89391.8967</v>
      </c>
      <c r="D11" s="33">
        <v>96066.48307</v>
      </c>
      <c r="E11" s="33">
        <f t="shared" si="3"/>
        <v>6674.5863700000045</v>
      </c>
      <c r="F11" s="33">
        <v>121.55423</v>
      </c>
      <c r="G11" s="33">
        <v>4241.5156</v>
      </c>
      <c r="H11" s="33">
        <f t="shared" si="0"/>
        <v>4119.96137</v>
      </c>
      <c r="I11" s="33">
        <f t="shared" si="1"/>
        <v>89513.45092999999</v>
      </c>
      <c r="J11" s="33">
        <f t="shared" si="2"/>
        <v>100307.99867</v>
      </c>
      <c r="K11" s="33">
        <f t="shared" si="4"/>
        <v>10794.547740000009</v>
      </c>
    </row>
    <row r="12" spans="1:11" ht="21.75" customHeight="1">
      <c r="A12" s="23" t="s">
        <v>27</v>
      </c>
      <c r="B12" s="32" t="s">
        <v>6</v>
      </c>
      <c r="C12" s="33">
        <v>108154.95504</v>
      </c>
      <c r="D12" s="33">
        <v>130422.17921</v>
      </c>
      <c r="E12" s="33">
        <f t="shared" si="3"/>
        <v>22267.22417</v>
      </c>
      <c r="F12" s="33">
        <v>17963.49236</v>
      </c>
      <c r="G12" s="33">
        <v>19561.19864</v>
      </c>
      <c r="H12" s="33">
        <f t="shared" si="0"/>
        <v>1597.7062799999985</v>
      </c>
      <c r="I12" s="33">
        <f t="shared" si="1"/>
        <v>126118.4474</v>
      </c>
      <c r="J12" s="33">
        <f t="shared" si="2"/>
        <v>149983.37785</v>
      </c>
      <c r="K12" s="33">
        <f t="shared" si="4"/>
        <v>23864.930449999985</v>
      </c>
    </row>
    <row r="13" spans="1:11" s="4" customFormat="1" ht="20.25" customHeight="1">
      <c r="A13" s="34" t="s">
        <v>28</v>
      </c>
      <c r="B13" s="32" t="s">
        <v>7</v>
      </c>
      <c r="C13" s="33">
        <v>65321.3361</v>
      </c>
      <c r="D13" s="33">
        <v>65791.51665</v>
      </c>
      <c r="E13" s="33">
        <f t="shared" si="3"/>
        <v>470.1805500000046</v>
      </c>
      <c r="F13" s="33">
        <v>1772.03825</v>
      </c>
      <c r="G13" s="33">
        <v>3222.02387</v>
      </c>
      <c r="H13" s="33">
        <f t="shared" si="0"/>
        <v>1449.98562</v>
      </c>
      <c r="I13" s="33">
        <f t="shared" si="1"/>
        <v>67093.37435</v>
      </c>
      <c r="J13" s="33">
        <f t="shared" si="2"/>
        <v>69013.54052000001</v>
      </c>
      <c r="K13" s="33">
        <f t="shared" si="4"/>
        <v>1920.1661700000113</v>
      </c>
    </row>
    <row r="14" spans="1:11" s="4" customFormat="1" ht="22.5" customHeight="1">
      <c r="A14" s="34" t="s">
        <v>29</v>
      </c>
      <c r="B14" s="32" t="s">
        <v>9</v>
      </c>
      <c r="C14" s="33">
        <v>31788.63794</v>
      </c>
      <c r="D14" s="33">
        <v>40205.39313</v>
      </c>
      <c r="E14" s="33">
        <f t="shared" si="3"/>
        <v>8416.755189999996</v>
      </c>
      <c r="F14" s="33">
        <v>4.60445</v>
      </c>
      <c r="G14" s="33">
        <v>114.79905</v>
      </c>
      <c r="H14" s="33">
        <f t="shared" si="0"/>
        <v>110.1946</v>
      </c>
      <c r="I14" s="33">
        <f t="shared" si="1"/>
        <v>31793.24239</v>
      </c>
      <c r="J14" s="33">
        <f t="shared" si="2"/>
        <v>40320.19218</v>
      </c>
      <c r="K14" s="33">
        <f t="shared" si="4"/>
        <v>8526.949789999999</v>
      </c>
    </row>
    <row r="15" spans="1:11" s="4" customFormat="1" ht="23.25" customHeight="1">
      <c r="A15" s="34" t="s">
        <v>35</v>
      </c>
      <c r="B15" s="32" t="s">
        <v>34</v>
      </c>
      <c r="C15" s="33">
        <v>396</v>
      </c>
      <c r="D15" s="33">
        <v>396</v>
      </c>
      <c r="E15" s="33">
        <f t="shared" si="3"/>
        <v>0</v>
      </c>
      <c r="F15" s="33"/>
      <c r="G15" s="33"/>
      <c r="H15" s="33">
        <f t="shared" si="0"/>
        <v>0</v>
      </c>
      <c r="I15" s="33">
        <f t="shared" si="1"/>
        <v>396</v>
      </c>
      <c r="J15" s="33">
        <f t="shared" si="2"/>
        <v>396</v>
      </c>
      <c r="K15" s="33">
        <f t="shared" si="4"/>
        <v>0</v>
      </c>
    </row>
    <row r="16" spans="1:12" s="4" customFormat="1" ht="21" customHeight="1">
      <c r="A16" s="47" t="s">
        <v>36</v>
      </c>
      <c r="B16" s="32" t="s">
        <v>37</v>
      </c>
      <c r="C16" s="33">
        <f>C17+C18+C19+C20</f>
        <v>105153.03438</v>
      </c>
      <c r="D16" s="33">
        <f>D17+D18+D19+D20</f>
        <v>15350.43706</v>
      </c>
      <c r="E16" s="33">
        <f t="shared" si="3"/>
        <v>-89802.59732</v>
      </c>
      <c r="F16" s="33">
        <f>F17+F18+F19+F20+F21</f>
        <v>32723.69571</v>
      </c>
      <c r="G16" s="33">
        <f>G17+G18+G19+G20+G21</f>
        <v>73270.37586</v>
      </c>
      <c r="H16" s="33">
        <f t="shared" si="0"/>
        <v>40546.68015</v>
      </c>
      <c r="I16" s="33">
        <f t="shared" si="1"/>
        <v>137876.73009</v>
      </c>
      <c r="J16" s="33">
        <f t="shared" si="2"/>
        <v>88620.81292</v>
      </c>
      <c r="K16" s="33">
        <f t="shared" si="4"/>
        <v>-49255.91717</v>
      </c>
      <c r="L16" s="12"/>
    </row>
    <row r="17" spans="1:12" s="4" customFormat="1" ht="36.75" customHeight="1">
      <c r="A17" s="24" t="s">
        <v>38</v>
      </c>
      <c r="B17" s="32" t="s">
        <v>39</v>
      </c>
      <c r="C17" s="33"/>
      <c r="D17" s="33">
        <v>68.61</v>
      </c>
      <c r="E17" s="33">
        <f t="shared" si="3"/>
        <v>68.61</v>
      </c>
      <c r="F17" s="33"/>
      <c r="G17" s="33"/>
      <c r="H17" s="33">
        <f t="shared" si="0"/>
        <v>0</v>
      </c>
      <c r="I17" s="33">
        <f t="shared" si="1"/>
        <v>0</v>
      </c>
      <c r="J17" s="33">
        <f t="shared" si="2"/>
        <v>68.61</v>
      </c>
      <c r="K17" s="33">
        <f t="shared" si="4"/>
        <v>68.61</v>
      </c>
      <c r="L17" s="12"/>
    </row>
    <row r="18" spans="1:11" s="4" customFormat="1" ht="21.75" customHeight="1">
      <c r="A18" s="24" t="s">
        <v>30</v>
      </c>
      <c r="B18" s="32" t="s">
        <v>40</v>
      </c>
      <c r="C18" s="33"/>
      <c r="D18" s="33"/>
      <c r="E18" s="33">
        <f t="shared" si="3"/>
        <v>0</v>
      </c>
      <c r="F18" s="33">
        <v>999.90643</v>
      </c>
      <c r="G18" s="33">
        <v>1050.103</v>
      </c>
      <c r="H18" s="33">
        <f t="shared" si="0"/>
        <v>50.196570000000065</v>
      </c>
      <c r="I18" s="33">
        <f t="shared" si="1"/>
        <v>999.90643</v>
      </c>
      <c r="J18" s="33">
        <f t="shared" si="2"/>
        <v>1050.103</v>
      </c>
      <c r="K18" s="33">
        <f t="shared" si="4"/>
        <v>50.196570000000065</v>
      </c>
    </row>
    <row r="19" spans="1:11" s="4" customFormat="1" ht="39" customHeight="1">
      <c r="A19" s="24" t="s">
        <v>31</v>
      </c>
      <c r="B19" s="32" t="s">
        <v>42</v>
      </c>
      <c r="C19" s="33">
        <v>3500</v>
      </c>
      <c r="D19" s="33">
        <v>11248.64</v>
      </c>
      <c r="E19" s="33">
        <f t="shared" si="3"/>
        <v>7748.639999999999</v>
      </c>
      <c r="F19" s="33">
        <v>31723.78928</v>
      </c>
      <c r="G19" s="33">
        <v>60311.05806</v>
      </c>
      <c r="H19" s="33">
        <f t="shared" si="0"/>
        <v>28587.268780000002</v>
      </c>
      <c r="I19" s="33">
        <f t="shared" si="1"/>
        <v>35223.78928</v>
      </c>
      <c r="J19" s="33">
        <f t="shared" si="2"/>
        <v>71559.69806</v>
      </c>
      <c r="K19" s="33">
        <f t="shared" si="4"/>
        <v>36335.90878</v>
      </c>
    </row>
    <row r="20" spans="1:11" s="4" customFormat="1" ht="36" customHeight="1">
      <c r="A20" s="24" t="s">
        <v>32</v>
      </c>
      <c r="B20" s="32" t="s">
        <v>41</v>
      </c>
      <c r="C20" s="33">
        <v>101653.03438</v>
      </c>
      <c r="D20" s="33">
        <v>4033.18706</v>
      </c>
      <c r="E20" s="33">
        <f t="shared" si="3"/>
        <v>-97619.84732</v>
      </c>
      <c r="F20" s="33"/>
      <c r="G20" s="33">
        <v>11903.7148</v>
      </c>
      <c r="H20" s="33">
        <f t="shared" si="0"/>
        <v>11903.7148</v>
      </c>
      <c r="I20" s="33">
        <f t="shared" si="1"/>
        <v>101653.03438</v>
      </c>
      <c r="J20" s="33">
        <f t="shared" si="2"/>
        <v>15936.90186</v>
      </c>
      <c r="K20" s="33">
        <f t="shared" si="4"/>
        <v>-85716.13252</v>
      </c>
    </row>
    <row r="21" spans="1:11" s="4" customFormat="1" ht="72" customHeight="1">
      <c r="A21" s="24" t="s">
        <v>61</v>
      </c>
      <c r="B21" s="32" t="s">
        <v>62</v>
      </c>
      <c r="C21" s="33"/>
      <c r="D21" s="33"/>
      <c r="E21" s="33">
        <f t="shared" si="3"/>
        <v>0</v>
      </c>
      <c r="F21" s="33"/>
      <c r="G21" s="33">
        <v>5.5</v>
      </c>
      <c r="H21" s="33">
        <f t="shared" si="0"/>
        <v>5.5</v>
      </c>
      <c r="I21" s="33">
        <f t="shared" si="1"/>
        <v>0</v>
      </c>
      <c r="J21" s="33">
        <f t="shared" si="2"/>
        <v>5.5</v>
      </c>
      <c r="K21" s="33">
        <f>J21-I21</f>
        <v>5.5</v>
      </c>
    </row>
    <row r="22" spans="1:11" s="4" customFormat="1" ht="18.75">
      <c r="A22" s="24" t="s">
        <v>33</v>
      </c>
      <c r="B22" s="32" t="s">
        <v>43</v>
      </c>
      <c r="C22" s="33">
        <f>C23+C24+C27+C26</f>
        <v>30605.2969</v>
      </c>
      <c r="D22" s="33">
        <f>D23+D24+D27+D26</f>
        <v>35770.69029</v>
      </c>
      <c r="E22" s="33">
        <f t="shared" si="3"/>
        <v>5165.393389999997</v>
      </c>
      <c r="F22" s="33">
        <f>F23+F24+F27+F26</f>
        <v>2924.3</v>
      </c>
      <c r="G22" s="33">
        <f>G23+G24+G27+G26+G25</f>
        <v>412.9734</v>
      </c>
      <c r="H22" s="33">
        <f t="shared" si="0"/>
        <v>-2511.3266000000003</v>
      </c>
      <c r="I22" s="33">
        <f t="shared" si="1"/>
        <v>33529.596900000004</v>
      </c>
      <c r="J22" s="33">
        <f t="shared" si="2"/>
        <v>36183.66369</v>
      </c>
      <c r="K22" s="33">
        <f t="shared" si="4"/>
        <v>2654.066789999997</v>
      </c>
    </row>
    <row r="23" spans="1:11" s="4" customFormat="1" ht="36" customHeight="1">
      <c r="A23" s="24" t="s">
        <v>44</v>
      </c>
      <c r="B23" s="35" t="s">
        <v>72</v>
      </c>
      <c r="C23" s="33">
        <v>2208.76245</v>
      </c>
      <c r="D23" s="33">
        <v>2450.78046</v>
      </c>
      <c r="E23" s="33">
        <f t="shared" si="3"/>
        <v>242.01800999999978</v>
      </c>
      <c r="F23" s="33"/>
      <c r="G23" s="33"/>
      <c r="H23" s="33">
        <f t="shared" si="0"/>
        <v>0</v>
      </c>
      <c r="I23" s="33">
        <f t="shared" si="1"/>
        <v>2208.76245</v>
      </c>
      <c r="J23" s="33">
        <f t="shared" si="2"/>
        <v>2450.78046</v>
      </c>
      <c r="K23" s="33">
        <f>J23-I23</f>
        <v>242.01800999999978</v>
      </c>
    </row>
    <row r="24" spans="1:13" s="4" customFormat="1" ht="24.75" customHeight="1">
      <c r="A24" s="24" t="s">
        <v>46</v>
      </c>
      <c r="B24" s="35" t="s">
        <v>45</v>
      </c>
      <c r="C24" s="33">
        <v>27123.16891</v>
      </c>
      <c r="D24" s="33">
        <v>32645.73218</v>
      </c>
      <c r="E24" s="33">
        <f t="shared" si="3"/>
        <v>5522.563269999999</v>
      </c>
      <c r="F24" s="33">
        <v>2924.3</v>
      </c>
      <c r="G24" s="33"/>
      <c r="H24" s="33">
        <f t="shared" si="0"/>
        <v>-2924.3</v>
      </c>
      <c r="I24" s="33">
        <f t="shared" si="1"/>
        <v>30047.46891</v>
      </c>
      <c r="J24" s="33">
        <f t="shared" si="2"/>
        <v>32645.73218</v>
      </c>
      <c r="K24" s="33">
        <f t="shared" si="4"/>
        <v>2598.2632699999995</v>
      </c>
      <c r="M24" s="48"/>
    </row>
    <row r="25" spans="1:13" s="4" customFormat="1" ht="36" customHeight="1">
      <c r="A25" s="24" t="s">
        <v>75</v>
      </c>
      <c r="B25" s="35" t="s">
        <v>76</v>
      </c>
      <c r="C25" s="33"/>
      <c r="D25" s="33"/>
      <c r="E25" s="33"/>
      <c r="F25" s="33"/>
      <c r="G25" s="33">
        <v>412.9734</v>
      </c>
      <c r="H25" s="33">
        <f t="shared" si="0"/>
        <v>412.9734</v>
      </c>
      <c r="I25" s="33">
        <f t="shared" si="1"/>
        <v>0</v>
      </c>
      <c r="J25" s="33">
        <f t="shared" si="2"/>
        <v>412.9734</v>
      </c>
      <c r="K25" s="33">
        <f t="shared" si="4"/>
        <v>412.9734</v>
      </c>
      <c r="M25" s="48"/>
    </row>
    <row r="26" spans="1:11" s="4" customFormat="1" ht="19.5" customHeight="1">
      <c r="A26" s="24" t="s">
        <v>47</v>
      </c>
      <c r="B26" s="35" t="s">
        <v>8</v>
      </c>
      <c r="C26" s="33">
        <v>453.8131</v>
      </c>
      <c r="D26" s="33">
        <v>674.17765</v>
      </c>
      <c r="E26" s="33">
        <f t="shared" si="3"/>
        <v>220.36454999999995</v>
      </c>
      <c r="F26" s="33"/>
      <c r="G26" s="33"/>
      <c r="H26" s="33">
        <f t="shared" si="0"/>
        <v>0</v>
      </c>
      <c r="I26" s="33">
        <f t="shared" si="1"/>
        <v>453.8131</v>
      </c>
      <c r="J26" s="33">
        <f t="shared" si="2"/>
        <v>674.17765</v>
      </c>
      <c r="K26" s="33">
        <f t="shared" si="4"/>
        <v>220.36454999999995</v>
      </c>
    </row>
    <row r="27" spans="1:13" s="4" customFormat="1" ht="21" customHeight="1">
      <c r="A27" s="24" t="s">
        <v>64</v>
      </c>
      <c r="B27" s="35" t="s">
        <v>65</v>
      </c>
      <c r="C27" s="33">
        <v>819.55244</v>
      </c>
      <c r="D27" s="33"/>
      <c r="E27" s="33">
        <f t="shared" si="3"/>
        <v>-819.55244</v>
      </c>
      <c r="F27" s="33"/>
      <c r="G27" s="33"/>
      <c r="H27" s="33"/>
      <c r="I27" s="33">
        <f t="shared" si="1"/>
        <v>819.55244</v>
      </c>
      <c r="J27" s="33">
        <f t="shared" si="2"/>
        <v>0</v>
      </c>
      <c r="K27" s="33">
        <f t="shared" si="4"/>
        <v>-819.55244</v>
      </c>
      <c r="M27" s="52"/>
    </row>
    <row r="28" spans="1:13" s="4" customFormat="1" ht="21.75" customHeight="1">
      <c r="A28" s="25" t="s">
        <v>0</v>
      </c>
      <c r="B28" s="17" t="s">
        <v>1</v>
      </c>
      <c r="C28" s="29">
        <f>C9+C10+C11+C12+C13+C14+C15+C16+C22</f>
        <v>959655.90815</v>
      </c>
      <c r="D28" s="29">
        <f>D9+D10+D11+D12+D13+D14+D15+D16+D22</f>
        <v>937308.7791499998</v>
      </c>
      <c r="E28" s="29">
        <f>D28-C28</f>
        <v>-22347.12900000019</v>
      </c>
      <c r="F28" s="29">
        <f>F9+F10+F11+F12+F13+F14+F15+F16+F22</f>
        <v>83998.54127</v>
      </c>
      <c r="G28" s="29">
        <f>G9+G10+G11+G12+G13+G14+G15+G16+G22</f>
        <v>150115.99727</v>
      </c>
      <c r="H28" s="29">
        <f>G28-F28</f>
        <v>66117.45599999999</v>
      </c>
      <c r="I28" s="29">
        <f t="shared" si="1"/>
        <v>1043654.4494200001</v>
      </c>
      <c r="J28" s="29">
        <f t="shared" si="2"/>
        <v>1087424.7764199998</v>
      </c>
      <c r="K28" s="29">
        <f t="shared" si="4"/>
        <v>43770.3269999997</v>
      </c>
      <c r="M28" s="48"/>
    </row>
    <row r="29" spans="1:11" s="4" customFormat="1" ht="54" customHeight="1">
      <c r="A29" s="24" t="s">
        <v>56</v>
      </c>
      <c r="B29" s="19" t="s">
        <v>55</v>
      </c>
      <c r="C29" s="33">
        <v>26991</v>
      </c>
      <c r="D29" s="33">
        <v>119575.724</v>
      </c>
      <c r="E29" s="33">
        <f t="shared" si="3"/>
        <v>92584.724</v>
      </c>
      <c r="F29" s="33">
        <v>2562.896</v>
      </c>
      <c r="G29" s="33">
        <v>120414.81381</v>
      </c>
      <c r="H29" s="33">
        <f>G29-F29</f>
        <v>117851.91781000001</v>
      </c>
      <c r="I29" s="33">
        <f t="shared" si="1"/>
        <v>29553.896</v>
      </c>
      <c r="J29" s="33">
        <f t="shared" si="2"/>
        <v>239990.53781</v>
      </c>
      <c r="K29" s="33">
        <f t="shared" si="4"/>
        <v>210436.64181</v>
      </c>
    </row>
    <row r="30" spans="1:11" s="4" customFormat="1" ht="126" customHeight="1">
      <c r="A30" s="24" t="s">
        <v>77</v>
      </c>
      <c r="B30" s="19" t="s">
        <v>78</v>
      </c>
      <c r="C30" s="33"/>
      <c r="D30" s="33"/>
      <c r="E30" s="33"/>
      <c r="F30" s="33"/>
      <c r="G30" s="33">
        <v>5000</v>
      </c>
      <c r="H30" s="33">
        <f>G30-F30</f>
        <v>5000</v>
      </c>
      <c r="I30" s="33">
        <f t="shared" si="1"/>
        <v>0</v>
      </c>
      <c r="J30" s="33">
        <f t="shared" si="2"/>
        <v>5000</v>
      </c>
      <c r="K30" s="33">
        <f t="shared" si="4"/>
        <v>5000</v>
      </c>
    </row>
    <row r="31" spans="1:11" s="4" customFormat="1" ht="27" customHeight="1">
      <c r="A31" s="36" t="s">
        <v>2</v>
      </c>
      <c r="B31" s="18" t="s">
        <v>16</v>
      </c>
      <c r="C31" s="16">
        <f>C28+C29</f>
        <v>986646.90815</v>
      </c>
      <c r="D31" s="16">
        <f>D28+D29</f>
        <v>1056884.5031499998</v>
      </c>
      <c r="E31" s="16">
        <f t="shared" si="3"/>
        <v>70237.59499999974</v>
      </c>
      <c r="F31" s="16">
        <f>F28+F29</f>
        <v>86561.43727</v>
      </c>
      <c r="G31" s="16">
        <f>G28+G29+G30</f>
        <v>275530.81108</v>
      </c>
      <c r="H31" s="16">
        <f>G31-F31</f>
        <v>188969.37381000002</v>
      </c>
      <c r="I31" s="16">
        <f t="shared" si="1"/>
        <v>1073208.3454200001</v>
      </c>
      <c r="J31" s="16">
        <f t="shared" si="2"/>
        <v>1332415.3142299997</v>
      </c>
      <c r="K31" s="16">
        <f t="shared" si="4"/>
        <v>259206.96880999953</v>
      </c>
    </row>
    <row r="32" spans="1:11" s="4" customFormat="1" ht="28.5" customHeight="1">
      <c r="A32" s="24" t="s">
        <v>74</v>
      </c>
      <c r="B32" s="19" t="s">
        <v>73</v>
      </c>
      <c r="C32" s="33"/>
      <c r="D32" s="33">
        <v>1501.99115</v>
      </c>
      <c r="E32" s="33">
        <f t="shared" si="3"/>
        <v>1501.99115</v>
      </c>
      <c r="F32" s="33"/>
      <c r="G32" s="37"/>
      <c r="H32" s="28"/>
      <c r="I32" s="33">
        <f aca="true" t="shared" si="5" ref="I32:I40">C32+F32</f>
        <v>0</v>
      </c>
      <c r="J32" s="33">
        <f aca="true" t="shared" si="6" ref="J32:J40">D32+G32</f>
        <v>1501.99115</v>
      </c>
      <c r="K32" s="33">
        <f t="shared" si="4"/>
        <v>1501.99115</v>
      </c>
    </row>
    <row r="33" spans="1:11" s="4" customFormat="1" ht="108" customHeight="1">
      <c r="A33" s="24" t="s">
        <v>67</v>
      </c>
      <c r="B33" s="19" t="s">
        <v>66</v>
      </c>
      <c r="C33" s="33">
        <v>14884</v>
      </c>
      <c r="D33" s="33"/>
      <c r="E33" s="33">
        <f t="shared" si="3"/>
        <v>-14884</v>
      </c>
      <c r="F33" s="33"/>
      <c r="G33" s="37"/>
      <c r="H33" s="28"/>
      <c r="I33" s="33"/>
      <c r="J33" s="33">
        <f t="shared" si="6"/>
        <v>0</v>
      </c>
      <c r="K33" s="33">
        <f t="shared" si="4"/>
        <v>0</v>
      </c>
    </row>
    <row r="34" spans="1:11" s="4" customFormat="1" ht="38.25" customHeight="1">
      <c r="A34" s="24"/>
      <c r="B34" s="19" t="s">
        <v>57</v>
      </c>
      <c r="C34" s="33">
        <v>40788.712</v>
      </c>
      <c r="D34" s="33">
        <v>60200.42151</v>
      </c>
      <c r="E34" s="33">
        <f t="shared" si="3"/>
        <v>19411.70951</v>
      </c>
      <c r="F34" s="33"/>
      <c r="G34" s="33"/>
      <c r="H34" s="33">
        <f aca="true" t="shared" si="7" ref="H34:H40">G34-F34</f>
        <v>0</v>
      </c>
      <c r="I34" s="33">
        <f t="shared" si="5"/>
        <v>40788.712</v>
      </c>
      <c r="J34" s="33">
        <f t="shared" si="6"/>
        <v>60200.42151</v>
      </c>
      <c r="K34" s="33">
        <f t="shared" si="4"/>
        <v>19411.70951</v>
      </c>
    </row>
    <row r="35" spans="1:11" s="4" customFormat="1" ht="48" customHeight="1">
      <c r="A35" s="24" t="s">
        <v>48</v>
      </c>
      <c r="B35" s="19" t="s">
        <v>59</v>
      </c>
      <c r="C35" s="33">
        <v>792.55468</v>
      </c>
      <c r="D35" s="33">
        <v>51046.14493</v>
      </c>
      <c r="E35" s="33">
        <f t="shared" si="3"/>
        <v>50253.59025</v>
      </c>
      <c r="F35" s="33"/>
      <c r="G35" s="33">
        <v>18878.223</v>
      </c>
      <c r="H35" s="33">
        <f t="shared" si="7"/>
        <v>18878.223</v>
      </c>
      <c r="I35" s="33">
        <f t="shared" si="5"/>
        <v>792.55468</v>
      </c>
      <c r="J35" s="33">
        <f t="shared" si="6"/>
        <v>69924.36793000001</v>
      </c>
      <c r="K35" s="33">
        <f t="shared" si="4"/>
        <v>69131.81325</v>
      </c>
    </row>
    <row r="36" spans="1:14" s="4" customFormat="1" ht="37.5" customHeight="1">
      <c r="A36" s="36" t="s">
        <v>14</v>
      </c>
      <c r="B36" s="18" t="s">
        <v>3</v>
      </c>
      <c r="C36" s="16">
        <f>C31+C34+C35+C32+C33</f>
        <v>1043112.17483</v>
      </c>
      <c r="D36" s="16">
        <f>D31+D32+D34+D35+D33</f>
        <v>1169633.0607399996</v>
      </c>
      <c r="E36" s="16">
        <f>D36-C36</f>
        <v>126520.8859099996</v>
      </c>
      <c r="F36" s="16">
        <f>F31+F34+F35</f>
        <v>86561.43727</v>
      </c>
      <c r="G36" s="16">
        <f>G31+G34+G35</f>
        <v>294409.03408</v>
      </c>
      <c r="H36" s="16">
        <f t="shared" si="7"/>
        <v>207847.59681000002</v>
      </c>
      <c r="I36" s="16">
        <f>C36+F36</f>
        <v>1129673.6121</v>
      </c>
      <c r="J36" s="16">
        <f t="shared" si="6"/>
        <v>1464042.0948199998</v>
      </c>
      <c r="K36" s="16">
        <f>J36-I36</f>
        <v>334368.48271999974</v>
      </c>
      <c r="M36" s="48"/>
      <c r="N36" s="52"/>
    </row>
    <row r="37" spans="1:15" ht="21" customHeight="1">
      <c r="A37" s="49" t="s">
        <v>49</v>
      </c>
      <c r="B37" s="50" t="s">
        <v>17</v>
      </c>
      <c r="C37" s="27">
        <f>C38+C40+C39</f>
        <v>0</v>
      </c>
      <c r="D37" s="27">
        <f>D38+D40+D39</f>
        <v>0</v>
      </c>
      <c r="E37" s="27">
        <f t="shared" si="3"/>
        <v>0</v>
      </c>
      <c r="F37" s="27">
        <f>F38+F40+F39</f>
        <v>-431.42102</v>
      </c>
      <c r="G37" s="27">
        <f>G38+G40+G39</f>
        <v>-341.85039</v>
      </c>
      <c r="H37" s="27">
        <f t="shared" si="7"/>
        <v>89.57063</v>
      </c>
      <c r="I37" s="27">
        <f t="shared" si="5"/>
        <v>-431.42102</v>
      </c>
      <c r="J37" s="27">
        <f t="shared" si="6"/>
        <v>-341.85039</v>
      </c>
      <c r="K37" s="27">
        <f>J37-I37</f>
        <v>89.57063</v>
      </c>
      <c r="M37" s="46"/>
      <c r="N37" s="57"/>
      <c r="O37" s="46"/>
    </row>
    <row r="38" spans="1:14" ht="48" customHeight="1">
      <c r="A38" s="24" t="s">
        <v>50</v>
      </c>
      <c r="B38" s="19" t="s">
        <v>52</v>
      </c>
      <c r="C38" s="33"/>
      <c r="D38" s="33"/>
      <c r="E38" s="33">
        <f t="shared" si="3"/>
        <v>0</v>
      </c>
      <c r="F38" s="33">
        <v>-51.42102</v>
      </c>
      <c r="G38" s="33">
        <v>-41.85039</v>
      </c>
      <c r="H38" s="33">
        <f t="shared" si="7"/>
        <v>9.570630000000001</v>
      </c>
      <c r="I38" s="33">
        <f t="shared" si="5"/>
        <v>-51.42102</v>
      </c>
      <c r="J38" s="33">
        <f t="shared" si="6"/>
        <v>-41.85039</v>
      </c>
      <c r="K38" s="33">
        <f t="shared" si="4"/>
        <v>9.570630000000001</v>
      </c>
      <c r="M38" s="46"/>
      <c r="N38" s="46"/>
    </row>
    <row r="39" spans="1:15" ht="34.5" customHeight="1">
      <c r="A39" s="24" t="s">
        <v>51</v>
      </c>
      <c r="B39" s="19" t="s">
        <v>53</v>
      </c>
      <c r="C39" s="33"/>
      <c r="D39" s="33"/>
      <c r="E39" s="33">
        <f t="shared" si="3"/>
        <v>0</v>
      </c>
      <c r="F39" s="33">
        <v>-282</v>
      </c>
      <c r="G39" s="33">
        <v>120</v>
      </c>
      <c r="H39" s="33">
        <f t="shared" si="7"/>
        <v>402</v>
      </c>
      <c r="I39" s="33">
        <f t="shared" si="5"/>
        <v>-282</v>
      </c>
      <c r="J39" s="33">
        <f t="shared" si="6"/>
        <v>120</v>
      </c>
      <c r="K39" s="33">
        <f t="shared" si="4"/>
        <v>402</v>
      </c>
      <c r="O39" s="46"/>
    </row>
    <row r="40" spans="1:14" ht="31.5" customHeight="1">
      <c r="A40" s="24" t="s">
        <v>54</v>
      </c>
      <c r="B40" s="19" t="s">
        <v>58</v>
      </c>
      <c r="C40" s="33"/>
      <c r="D40" s="33"/>
      <c r="E40" s="33">
        <f t="shared" si="3"/>
        <v>0</v>
      </c>
      <c r="F40" s="33">
        <v>-98</v>
      </c>
      <c r="G40" s="33">
        <v>-420</v>
      </c>
      <c r="H40" s="33">
        <f t="shared" si="7"/>
        <v>-322</v>
      </c>
      <c r="I40" s="33">
        <f t="shared" si="5"/>
        <v>-98</v>
      </c>
      <c r="J40" s="33">
        <f t="shared" si="6"/>
        <v>-420</v>
      </c>
      <c r="K40" s="33">
        <f t="shared" si="4"/>
        <v>-322</v>
      </c>
      <c r="M40" s="46"/>
      <c r="N40" s="46"/>
    </row>
    <row r="41" spans="1:11" ht="66.75" customHeight="1">
      <c r="A41" s="53"/>
      <c r="B41" s="53"/>
      <c r="C41" s="54"/>
      <c r="D41" s="55"/>
      <c r="E41" s="54"/>
      <c r="F41" s="54"/>
      <c r="G41" s="54"/>
      <c r="H41" s="56"/>
      <c r="I41" s="54"/>
      <c r="J41" s="54"/>
      <c r="K41" s="54"/>
    </row>
    <row r="42" spans="1:7" ht="15.75">
      <c r="A42" s="14"/>
      <c r="B42" s="5"/>
      <c r="C42" s="13"/>
      <c r="D42" s="39"/>
      <c r="E42" s="39"/>
      <c r="F42" s="39"/>
      <c r="G42" s="39"/>
    </row>
    <row r="43" spans="1:7" ht="15.75">
      <c r="A43" s="68"/>
      <c r="B43" s="69"/>
      <c r="C43" s="7"/>
      <c r="D43" s="7"/>
      <c r="E43" s="7"/>
      <c r="F43" s="8"/>
      <c r="G43" s="8"/>
    </row>
    <row r="44" spans="1:7" ht="30.75" customHeight="1">
      <c r="A44" s="58"/>
      <c r="B44" s="59"/>
      <c r="C44" s="15"/>
      <c r="D44" s="51"/>
      <c r="E44" s="15"/>
      <c r="F44" s="38"/>
      <c r="G44" s="8"/>
    </row>
    <row r="45" spans="1:7" ht="27.75" customHeight="1">
      <c r="A45" s="9"/>
      <c r="B45" s="10"/>
      <c r="C45" s="42"/>
      <c r="D45" s="40"/>
      <c r="E45" s="40"/>
      <c r="F45" s="6"/>
      <c r="G45" s="41"/>
    </row>
    <row r="46" spans="1:7" ht="25.5" customHeight="1">
      <c r="A46" s="9"/>
      <c r="B46" s="10"/>
      <c r="C46" s="10"/>
      <c r="D46" s="6"/>
      <c r="E46" s="39"/>
      <c r="F46" s="6"/>
      <c r="G46" s="6"/>
    </row>
    <row r="47" spans="1:7" ht="15.75">
      <c r="A47" s="9"/>
      <c r="B47" s="10"/>
      <c r="C47" s="10"/>
      <c r="D47" s="39"/>
      <c r="E47" s="39"/>
      <c r="F47" s="6"/>
      <c r="G47" s="6"/>
    </row>
    <row r="48" spans="1:7" ht="15.75">
      <c r="A48" s="9"/>
      <c r="B48" s="10"/>
      <c r="C48" s="10"/>
      <c r="D48" s="39"/>
      <c r="E48" s="6"/>
      <c r="F48" s="6"/>
      <c r="G48" s="39"/>
    </row>
    <row r="49" spans="1:7" ht="15.75">
      <c r="A49" s="9"/>
      <c r="B49" s="10"/>
      <c r="C49" s="10"/>
      <c r="D49" s="6"/>
      <c r="E49" s="6"/>
      <c r="F49" s="6"/>
      <c r="G49" s="6"/>
    </row>
    <row r="50" spans="1:7" ht="15.75">
      <c r="A50" s="9"/>
      <c r="B50" s="10"/>
      <c r="C50" s="10"/>
      <c r="D50" s="6"/>
      <c r="E50" s="6"/>
      <c r="F50" s="6"/>
      <c r="G50" s="6"/>
    </row>
  </sheetData>
  <sheetProtection/>
  <mergeCells count="11">
    <mergeCell ref="A43:B43"/>
    <mergeCell ref="A44:B44"/>
    <mergeCell ref="G1:K1"/>
    <mergeCell ref="A2:K2"/>
    <mergeCell ref="A3:K3"/>
    <mergeCell ref="A5:I5"/>
    <mergeCell ref="A6:A7"/>
    <mergeCell ref="B6:B7"/>
    <mergeCell ref="F6:H6"/>
    <mergeCell ref="C6:E6"/>
    <mergeCell ref="I6:K6"/>
  </mergeCells>
  <printOptions horizontalCentered="1"/>
  <pageMargins left="0.1968503937007874" right="0.1968503937007874" top="0.4330708661417323" bottom="0.31496062992125984" header="0.35433070866141736" footer="0.1968503937007874"/>
  <pageSetup horizontalDpi="600" verticalDpi="600" orientation="landscape" paperSize="9" scale="85" r:id="rId1"/>
  <rowBreaks count="1" manualBreakCount="1">
    <brk id="2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FD_BUD_SEC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Illia</dc:creator>
  <cp:keywords/>
  <dc:description/>
  <cp:lastModifiedBy>VGorun</cp:lastModifiedBy>
  <cp:lastPrinted>2023-08-02T11:03:53Z</cp:lastPrinted>
  <dcterms:created xsi:type="dcterms:W3CDTF">2001-07-11T13:17:26Z</dcterms:created>
  <dcterms:modified xsi:type="dcterms:W3CDTF">2023-08-02T11:03:54Z</dcterms:modified>
  <cp:category/>
  <cp:version/>
  <cp:contentType/>
  <cp:contentStatus/>
</cp:coreProperties>
</file>