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2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'2'!$7:$8</definedName>
    <definedName name="_xlnm.Print_Area" localSheetId="0">'2'!$A$1:$K$44</definedName>
  </definedNames>
  <calcPr fullCalcOnLoad="1"/>
</workbook>
</file>

<file path=xl/sharedStrings.xml><?xml version="1.0" encoding="utf-8"?>
<sst xmlns="http://schemas.openxmlformats.org/spreadsheetml/2006/main" count="91" uniqueCount="86">
  <si>
    <t>Найменування видатків</t>
  </si>
  <si>
    <t>900201</t>
  </si>
  <si>
    <t>900202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</si>
  <si>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</si>
  <si>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</si>
  <si>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</si>
  <si>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</si>
  <si>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</si>
  <si>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</si>
  <si>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</si>
  <si>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Загальний фонд</t>
  </si>
  <si>
    <t>Спеціальний фонд</t>
  </si>
  <si>
    <t>Разом</t>
  </si>
  <si>
    <t>Охорона здоров'я</t>
  </si>
  <si>
    <t xml:space="preserve"> Видатки (загальний та спеціальний фонди) зведеного бюджету </t>
  </si>
  <si>
    <t>Аналіз виконання місцевих бюджетів</t>
  </si>
  <si>
    <t>виконано</t>
  </si>
  <si>
    <t xml:space="preserve">відсоток виконання до плану </t>
  </si>
  <si>
    <t>Реверсна дотація</t>
  </si>
  <si>
    <t>Код програмної класифікації видатків та кредитування місцевих бюджетів</t>
  </si>
  <si>
    <t>0100</t>
  </si>
  <si>
    <t>1000</t>
  </si>
  <si>
    <t>2000</t>
  </si>
  <si>
    <t>3000</t>
  </si>
  <si>
    <t>4000</t>
  </si>
  <si>
    <t>5000</t>
  </si>
  <si>
    <t>6000</t>
  </si>
  <si>
    <t>7000</t>
  </si>
  <si>
    <t>7200</t>
  </si>
  <si>
    <t>7300</t>
  </si>
  <si>
    <t>7400</t>
  </si>
  <si>
    <t>7600</t>
  </si>
  <si>
    <t>8000</t>
  </si>
  <si>
    <t>Економічна діяльність, в т.ч.:</t>
  </si>
  <si>
    <t>7100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</si>
  <si>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</si>
  <si>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</si>
  <si>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 дорожнє господарство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</si>
  <si>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</si>
  <si>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</si>
  <si>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</si>
  <si>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Інша діяльність, в т.ч.:</t>
  </si>
  <si>
    <t>8100</t>
  </si>
  <si>
    <t>Захист населення і територій від надзвичайних ситуацій техногенного та природного характеру</t>
  </si>
  <si>
    <t>8200</t>
  </si>
  <si>
    <t>Громадський порядок та безпека</t>
  </si>
  <si>
    <t>8300</t>
  </si>
  <si>
    <t xml:space="preserve">Охорона навколишнього природного середовища </t>
  </si>
  <si>
    <t>8400</t>
  </si>
  <si>
    <t>8600</t>
  </si>
  <si>
    <t>8700</t>
  </si>
  <si>
    <t>Обслуговування місцевого боргу</t>
  </si>
  <si>
    <t>Резервний фонд</t>
  </si>
  <si>
    <t>9110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</si>
  <si>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</si>
  <si>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</si>
  <si>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Газове господарство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</si>
  <si>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</si>
  <si>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</si>
  <si>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(згідно даних місячного звіту ГУ ДКСУ у Рівненській області)</t>
  </si>
  <si>
    <t>(тис. грн)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</si>
  <si>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 та інших форм виховання,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</si>
  <si>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</si>
  <si>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</si>
  <si>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</si>
  <si>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</si>
  <si>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</si>
  <si>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</si>
  <si>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900203</t>
  </si>
  <si>
    <t>9160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</si>
  <si>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</si>
  <si>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</si>
  <si>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Затверджено місцевими радами на 2022 рік з урахуванням змін</t>
  </si>
  <si>
    <t xml:space="preserve">Затверджено місцевими радами на 2022 рік з урахуванням змін (кошторисні призначення) </t>
  </si>
  <si>
    <t>Усього видатків без урахування міжбюджетних трансфертів</t>
  </si>
  <si>
    <t>Усього видатків з трансфертами, що передаються до державного бюджету</t>
  </si>
  <si>
    <t>9210</t>
  </si>
  <si>
    <t>9270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</si>
  <si>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</si>
  <si>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9730</t>
  </si>
  <si>
    <t>Інші субвенції з місцевого бюджету</t>
  </si>
  <si>
    <t>9770</t>
  </si>
  <si>
    <t>Усього видатків</t>
  </si>
  <si>
    <t>Рівненської області за січень-лютий 2022 року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</si>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</sst>
</file>

<file path=xl/styles.xml><?xml version="1.0" encoding="utf-8"?>
<styleSheet xmlns="http://schemas.openxmlformats.org/spreadsheetml/2006/main">
  <numFmts count="6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00000"/>
    <numFmt numFmtId="191" formatCode="0.0"/>
    <numFmt numFmtId="192" formatCode="#,##0.0_ ;[Red]\-#,##0.0\ "/>
    <numFmt numFmtId="193" formatCode="0.0000"/>
    <numFmt numFmtId="194" formatCode="0.00000"/>
    <numFmt numFmtId="195" formatCode="0.000000"/>
    <numFmt numFmtId="196" formatCode="0.0000000"/>
    <numFmt numFmtId="197" formatCode="0.000"/>
    <numFmt numFmtId="198" formatCode="#,##0.0\ &quot;грн.&quot;"/>
    <numFmt numFmtId="199" formatCode="#,##0.0\ &quot;грн.&quot;;[Red]#,##0.0\ &quot;грн.&quot;"/>
    <numFmt numFmtId="200" formatCode="#,##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\ &quot;к.&quot;;\-#,##0\ &quot;к.&quot;"/>
    <numFmt numFmtId="206" formatCode="#,##0\ &quot;к.&quot;;[Red]\-#,##0\ &quot;к.&quot;"/>
    <numFmt numFmtId="207" formatCode="#,##0.00\ &quot;к.&quot;;\-#,##0.00\ &quot;к.&quot;"/>
    <numFmt numFmtId="208" formatCode="#,##0.00\ &quot;к.&quot;;[Red]\-#,##0.00\ &quot;к.&quot;"/>
    <numFmt numFmtId="209" formatCode="_-* #,##0\ &quot;к.&quot;_-;\-* #,##0\ &quot;к.&quot;_-;_-* &quot;-&quot;\ &quot;к.&quot;_-;_-@_-"/>
    <numFmt numFmtId="210" formatCode="_-* #,##0\ _к_._-;\-* #,##0\ _к_._-;_-* &quot;-&quot;\ _к_._-;_-@_-"/>
    <numFmt numFmtId="211" formatCode="_-* #,##0.00\ &quot;к.&quot;_-;\-* #,##0.00\ &quot;к.&quot;_-;_-* &quot;-&quot;??\ &quot;к.&quot;_-;_-@_-"/>
    <numFmt numFmtId="212" formatCode="_-* #,##0.00\ _к_._-;\-* #,##0.00\ _к_._-;_-* &quot;-&quot;??\ _к_._-;_-@_-"/>
    <numFmt numFmtId="213" formatCode="#,##0.000"/>
    <numFmt numFmtId="214" formatCode="#,##0.0000"/>
    <numFmt numFmtId="215" formatCode="0.00_);\-0.00"/>
    <numFmt numFmtId="216" formatCode="0.0_);\-0.0"/>
    <numFmt numFmtId="217" formatCode="0.000_);\-0.000"/>
    <numFmt numFmtId="218" formatCode="0.0000_);\-0.0000"/>
    <numFmt numFmtId="219" formatCode="0.00000000"/>
    <numFmt numFmtId="220" formatCode="#,##0.00000"/>
    <numFmt numFmtId="221" formatCode="&quot;Так&quot;;&quot;Так&quot;;&quot;Ні&quot;"/>
    <numFmt numFmtId="222" formatCode="&quot;True&quot;;&quot;True&quot;;&quot;False&quot;"/>
    <numFmt numFmtId="223" formatCode="&quot;Увімк&quot;;&quot;Увімк&quot;;&quot;Вимк&quot;"/>
    <numFmt numFmtId="224" formatCode="[$¥€-2]\ ###,000_);[Red]\([$€-2]\ ###,000\)"/>
  </numFmts>
  <fonts count="65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8"/>
      <name val="Times New Roman Cyr"/>
      <family val="1"/>
    </font>
    <font>
      <b/>
      <sz val="8"/>
      <name val="Times New Roman Cyr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 Cyr"/>
      <family val="1"/>
    </font>
    <font>
      <sz val="11"/>
      <name val="Times New Roman"/>
      <family val="1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7" fillId="0" borderId="0">
      <alignment/>
      <protection/>
    </xf>
    <xf numFmtId="0" fontId="47" fillId="20" borderId="1" applyNumberFormat="0" applyAlignment="0" applyProtection="0"/>
    <xf numFmtId="9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1" applyNumberFormat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1" borderId="0" applyNumberFormat="0" applyBorder="0" applyAlignment="0" applyProtection="0"/>
    <xf numFmtId="0" fontId="0" fillId="32" borderId="8" applyNumberFormat="0" applyFont="0" applyAlignment="0" applyProtection="0"/>
    <xf numFmtId="0" fontId="60" fillId="30" borderId="9" applyNumberFormat="0" applyAlignment="0" applyProtection="0"/>
    <xf numFmtId="0" fontId="16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0" xfId="55" applyFont="1" applyProtection="1">
      <alignment/>
      <protection locked="0"/>
    </xf>
    <xf numFmtId="0" fontId="6" fillId="0" borderId="0" xfId="55" applyFont="1" applyAlignment="1">
      <alignment wrapText="1"/>
      <protection/>
    </xf>
    <xf numFmtId="0" fontId="6" fillId="0" borderId="0" xfId="55" applyFont="1" applyAlignment="1">
      <alignment horizontal="center"/>
      <protection/>
    </xf>
    <xf numFmtId="0" fontId="6" fillId="0" borderId="0" xfId="55" applyFont="1">
      <alignment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Continuous" vertical="center" wrapText="1"/>
    </xf>
    <xf numFmtId="0" fontId="14" fillId="0" borderId="12" xfId="0" applyFont="1" applyBorder="1" applyAlignment="1">
      <alignment horizontal="centerContinuous" vertical="center" wrapText="1"/>
    </xf>
    <xf numFmtId="49" fontId="7" fillId="0" borderId="12" xfId="55" applyNumberFormat="1" applyFont="1" applyBorder="1" applyAlignment="1">
      <alignment horizontal="center"/>
      <protection/>
    </xf>
    <xf numFmtId="0" fontId="3" fillId="0" borderId="12" xfId="55" applyFont="1" applyBorder="1" applyAlignment="1">
      <alignment horizontal="left" wrapText="1"/>
      <protection/>
    </xf>
    <xf numFmtId="200" fontId="8" fillId="0" borderId="12" xfId="55" applyNumberFormat="1" applyFont="1" applyBorder="1">
      <alignment/>
      <protection/>
    </xf>
    <xf numFmtId="49" fontId="19" fillId="0" borderId="12" xfId="55" applyNumberFormat="1" applyFont="1" applyBorder="1" applyAlignment="1">
      <alignment horizontal="center"/>
      <protection/>
    </xf>
    <xf numFmtId="0" fontId="11" fillId="0" borderId="12" xfId="55" applyFont="1" applyBorder="1" applyAlignment="1">
      <alignment horizontal="left" wrapText="1"/>
      <protection/>
    </xf>
    <xf numFmtId="0" fontId="2" fillId="0" borderId="0" xfId="55">
      <alignment/>
      <protection/>
    </xf>
    <xf numFmtId="0" fontId="11" fillId="0" borderId="12" xfId="55" applyFont="1" applyBorder="1" applyAlignment="1">
      <alignment horizontal="left" vertical="center" wrapText="1"/>
      <protection/>
    </xf>
    <xf numFmtId="49" fontId="18" fillId="0" borderId="12" xfId="55" applyNumberFormat="1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left" vertical="center" wrapText="1"/>
      <protection/>
    </xf>
    <xf numFmtId="200" fontId="23" fillId="0" borderId="12" xfId="55" applyNumberFormat="1" applyFont="1" applyBorder="1">
      <alignment/>
      <protection/>
    </xf>
    <xf numFmtId="200" fontId="2" fillId="0" borderId="0" xfId="55" applyNumberFormat="1">
      <alignment/>
      <protection/>
    </xf>
    <xf numFmtId="200" fontId="63" fillId="0" borderId="12" xfId="55" applyNumberFormat="1" applyFont="1" applyBorder="1">
      <alignment/>
      <protection/>
    </xf>
    <xf numFmtId="49" fontId="19" fillId="0" borderId="12" xfId="55" applyNumberFormat="1" applyFont="1" applyBorder="1" applyAlignment="1">
      <alignment horizontal="center" vertical="center" wrapText="1"/>
      <protection/>
    </xf>
    <xf numFmtId="49" fontId="19" fillId="33" borderId="12" xfId="55" applyNumberFormat="1" applyFont="1" applyFill="1" applyBorder="1" applyAlignment="1">
      <alignment horizontal="center" vertical="center"/>
      <protection/>
    </xf>
    <xf numFmtId="0" fontId="11" fillId="33" borderId="12" xfId="55" applyFont="1" applyFill="1" applyBorder="1" applyAlignment="1">
      <alignment horizontal="left" vertical="center" wrapText="1"/>
      <protection/>
    </xf>
    <xf numFmtId="200" fontId="10" fillId="33" borderId="12" xfId="55" applyNumberFormat="1" applyFont="1" applyFill="1" applyBorder="1" applyAlignment="1">
      <alignment horizontal="right" vertical="center" wrapText="1"/>
      <protection/>
    </xf>
    <xf numFmtId="0" fontId="2" fillId="0" borderId="12" xfId="55" applyBorder="1" applyAlignment="1">
      <alignment horizontal="left" vertical="center" wrapText="1"/>
      <protection/>
    </xf>
    <xf numFmtId="200" fontId="9" fillId="0" borderId="12" xfId="55" applyNumberFormat="1" applyFont="1" applyBorder="1">
      <alignment/>
      <protection/>
    </xf>
    <xf numFmtId="0" fontId="6" fillId="0" borderId="12" xfId="0" applyFont="1" applyBorder="1" applyAlignment="1">
      <alignment horizontal="left" vertical="center" wrapText="1"/>
    </xf>
    <xf numFmtId="200" fontId="64" fillId="34" borderId="12" xfId="55" applyNumberFormat="1" applyFont="1" applyFill="1" applyBorder="1">
      <alignment/>
      <protection/>
    </xf>
    <xf numFmtId="49" fontId="13" fillId="35" borderId="12" xfId="55" applyNumberFormat="1" applyFont="1" applyFill="1" applyBorder="1" applyAlignment="1">
      <alignment horizontal="center" vertical="center"/>
      <protection/>
    </xf>
    <xf numFmtId="0" fontId="11" fillId="35" borderId="12" xfId="55" applyFont="1" applyFill="1" applyBorder="1" applyAlignment="1">
      <alignment horizontal="left" vertical="center" wrapText="1"/>
      <protection/>
    </xf>
    <xf numFmtId="200" fontId="10" fillId="35" borderId="12" xfId="55" applyNumberFormat="1" applyFont="1" applyFill="1" applyBorder="1">
      <alignment/>
      <protection/>
    </xf>
    <xf numFmtId="200" fontId="9" fillId="0" borderId="13" xfId="55" applyNumberFormat="1" applyFont="1" applyBorder="1">
      <alignment/>
      <protection/>
    </xf>
    <xf numFmtId="200" fontId="9" fillId="0" borderId="14" xfId="55" applyNumberFormat="1" applyFont="1" applyBorder="1">
      <alignment/>
      <protection/>
    </xf>
    <xf numFmtId="49" fontId="24" fillId="34" borderId="12" xfId="55" applyNumberFormat="1" applyFont="1" applyFill="1" applyBorder="1" applyAlignment="1">
      <alignment horizontal="center" vertical="center"/>
      <protection/>
    </xf>
    <xf numFmtId="0" fontId="22" fillId="34" borderId="12" xfId="55" applyFont="1" applyFill="1" applyBorder="1" applyAlignment="1">
      <alignment horizontal="left" vertical="center" wrapText="1"/>
      <protection/>
    </xf>
    <xf numFmtId="200" fontId="2" fillId="34" borderId="12" xfId="55" applyNumberFormat="1" applyFont="1" applyFill="1" applyBorder="1">
      <alignment/>
      <protection/>
    </xf>
    <xf numFmtId="200" fontId="2" fillId="34" borderId="13" xfId="55" applyNumberFormat="1" applyFont="1" applyFill="1" applyBorder="1">
      <alignment/>
      <protection/>
    </xf>
    <xf numFmtId="200" fontId="2" fillId="34" borderId="14" xfId="55" applyNumberFormat="1" applyFont="1" applyFill="1" applyBorder="1">
      <alignment/>
      <protection/>
    </xf>
    <xf numFmtId="49" fontId="13" fillId="35" borderId="12" xfId="55" applyNumberFormat="1" applyFont="1" applyFill="1" applyBorder="1" applyAlignment="1">
      <alignment horizontal="center"/>
      <protection/>
    </xf>
    <xf numFmtId="0" fontId="11" fillId="35" borderId="12" xfId="55" applyFont="1" applyFill="1" applyBorder="1" applyAlignment="1">
      <alignment horizontal="left" wrapText="1"/>
      <protection/>
    </xf>
    <xf numFmtId="49" fontId="13" fillId="34" borderId="0" xfId="55" applyNumberFormat="1" applyFont="1" applyFill="1" applyAlignment="1">
      <alignment horizontal="center" vertical="center"/>
      <protection/>
    </xf>
    <xf numFmtId="0" fontId="11" fillId="34" borderId="0" xfId="55" applyFont="1" applyFill="1" applyAlignment="1">
      <alignment horizontal="left" vertical="center" wrapText="1"/>
      <protection/>
    </xf>
    <xf numFmtId="200" fontId="10" fillId="34" borderId="0" xfId="55" applyNumberFormat="1" applyFont="1" applyFill="1">
      <alignment/>
      <protection/>
    </xf>
    <xf numFmtId="0" fontId="5" fillId="0" borderId="0" xfId="0" applyFont="1" applyAlignment="1">
      <alignment/>
    </xf>
    <xf numFmtId="20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200" fontId="6" fillId="0" borderId="0" xfId="55" applyNumberFormat="1" applyFont="1">
      <alignment/>
      <protection/>
    </xf>
    <xf numFmtId="191" fontId="6" fillId="0" borderId="0" xfId="55" applyNumberFormat="1" applyFont="1">
      <alignment/>
      <protection/>
    </xf>
    <xf numFmtId="0" fontId="15" fillId="0" borderId="0" xfId="0" applyFont="1" applyAlignment="1">
      <alignment/>
    </xf>
    <xf numFmtId="191" fontId="6" fillId="0" borderId="0" xfId="55" applyNumberFormat="1" applyFont="1" applyAlignment="1">
      <alignment horizontal="center"/>
      <protection/>
    </xf>
    <xf numFmtId="0" fontId="6" fillId="0" borderId="0" xfId="55" applyFont="1" applyAlignment="1">
      <alignment horizontal="left"/>
      <protection/>
    </xf>
    <xf numFmtId="0" fontId="5" fillId="0" borderId="0" xfId="55" applyFont="1" applyAlignment="1">
      <alignment horizontal="center"/>
      <protection/>
    </xf>
    <xf numFmtId="191" fontId="5" fillId="0" borderId="0" xfId="55" applyNumberFormat="1" applyFont="1" applyAlignment="1">
      <alignment horizontal="center"/>
      <protection/>
    </xf>
    <xf numFmtId="2" fontId="5" fillId="0" borderId="0" xfId="55" applyNumberFormat="1" applyFont="1" applyAlignment="1">
      <alignment horizontal="center"/>
      <protection/>
    </xf>
    <xf numFmtId="0" fontId="5" fillId="0" borderId="0" xfId="0" applyFont="1" applyAlignment="1">
      <alignment vertical="center"/>
    </xf>
    <xf numFmtId="191" fontId="5" fillId="0" borderId="0" xfId="0" applyNumberFormat="1" applyFont="1" applyAlignment="1">
      <alignment vertical="center"/>
    </xf>
    <xf numFmtId="2" fontId="6" fillId="0" borderId="0" xfId="55" applyNumberFormat="1" applyFont="1">
      <alignment/>
      <protection/>
    </xf>
    <xf numFmtId="191" fontId="9" fillId="0" borderId="0" xfId="55" applyNumberFormat="1" applyFont="1">
      <alignment/>
      <protection/>
    </xf>
    <xf numFmtId="191" fontId="5" fillId="0" borderId="0" xfId="55" applyNumberFormat="1" applyFont="1" applyAlignment="1">
      <alignment horizontal="centerContinuous" vertical="center"/>
      <protection/>
    </xf>
    <xf numFmtId="0" fontId="6" fillId="0" borderId="0" xfId="55" applyFont="1" applyAlignment="1">
      <alignment horizontal="centerContinuous" vertical="center"/>
      <protection/>
    </xf>
    <xf numFmtId="0" fontId="6" fillId="0" borderId="0" xfId="55" applyFont="1" applyAlignment="1">
      <alignment horizontal="center" vertical="center" wrapText="1"/>
      <protection/>
    </xf>
    <xf numFmtId="191" fontId="6" fillId="0" borderId="0" xfId="55" applyNumberFormat="1" applyFont="1" applyAlignment="1">
      <alignment horizontal="centerContinuous" vertical="center"/>
      <protection/>
    </xf>
    <xf numFmtId="0" fontId="14" fillId="0" borderId="15" xfId="55" applyFont="1" applyBorder="1" applyAlignment="1">
      <alignment horizontal="center" vertical="center"/>
      <protection/>
    </xf>
    <xf numFmtId="0" fontId="14" fillId="0" borderId="13" xfId="55" applyFont="1" applyBorder="1" applyAlignment="1">
      <alignment horizontal="center" vertical="center"/>
      <protection/>
    </xf>
    <xf numFmtId="0" fontId="14" fillId="0" borderId="14" xfId="55" applyFont="1" applyBorder="1" applyAlignment="1">
      <alignment horizontal="center" vertical="center"/>
      <protection/>
    </xf>
    <xf numFmtId="0" fontId="5" fillId="0" borderId="0" xfId="55" applyFont="1" applyAlignment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6" fillId="0" borderId="0" xfId="55" applyFont="1" applyAlignment="1">
      <alignment horizontal="center" vertical="center" wrapText="1"/>
      <protection/>
    </xf>
    <xf numFmtId="0" fontId="20" fillId="0" borderId="0" xfId="55" applyFont="1" applyAlignment="1">
      <alignment horizontal="center"/>
      <protection/>
    </xf>
    <xf numFmtId="0" fontId="21" fillId="0" borderId="0" xfId="55" applyFont="1" applyAlignment="1">
      <alignment horizontal="center" wrapText="1"/>
      <protection/>
    </xf>
    <xf numFmtId="0" fontId="4" fillId="0" borderId="0" xfId="55" applyFont="1" applyAlignment="1">
      <alignment horizontal="center" wrapText="1"/>
      <protection/>
    </xf>
    <xf numFmtId="0" fontId="5" fillId="0" borderId="16" xfId="55" applyFont="1" applyBorder="1" applyAlignment="1">
      <alignment horizontal="center" wrapText="1"/>
      <protection/>
    </xf>
    <xf numFmtId="0" fontId="14" fillId="0" borderId="12" xfId="55" applyFont="1" applyBorder="1" applyAlignment="1">
      <alignment horizontal="center" vertical="center" wrapText="1"/>
      <protection/>
    </xf>
  </cellXfs>
  <cellStyles count="54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Normal_Доходи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_ZV1PIV98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тиль 1" xfId="61"/>
    <cellStyle name="Текст попередження" xfId="62"/>
    <cellStyle name="Текст пояснення" xfId="63"/>
    <cellStyle name="Тысячи [0]_Розподіл (2)" xfId="64"/>
    <cellStyle name="Тысячи_Розподіл (2)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showZeros="0" tabSelected="1" view="pageBreakPreview" zoomScale="84" zoomScaleNormal="75" zoomScaleSheetLayoutView="84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52" sqref="H52"/>
    </sheetView>
  </sheetViews>
  <sheetFormatPr defaultColWidth="7.625" defaultRowHeight="12.75"/>
  <cols>
    <col min="1" max="1" width="12.375" style="2" customWidth="1"/>
    <col min="2" max="2" width="40.00390625" style="3" customWidth="1"/>
    <col min="3" max="3" width="13.125" style="3" customWidth="1"/>
    <col min="4" max="4" width="13.125" style="4" customWidth="1"/>
    <col min="5" max="5" width="10.25390625" style="4" customWidth="1"/>
    <col min="6" max="6" width="13.00390625" style="4" customWidth="1"/>
    <col min="7" max="7" width="11.875" style="4" customWidth="1"/>
    <col min="8" max="8" width="10.375" style="4" customWidth="1"/>
    <col min="9" max="9" width="13.25390625" style="4" customWidth="1"/>
    <col min="10" max="10" width="13.125" style="4" customWidth="1"/>
    <col min="11" max="11" width="10.25390625" style="4" customWidth="1"/>
    <col min="12" max="12" width="13.75390625" style="4" customWidth="1"/>
    <col min="13" max="16384" width="7.625" style="4" customWidth="1"/>
  </cols>
  <sheetData>
    <row r="1" spans="7:11" ht="15" customHeight="1">
      <c r="G1" s="69"/>
      <c r="H1" s="69"/>
      <c r="I1" s="69"/>
      <c r="J1" s="69"/>
      <c r="K1" s="69"/>
    </row>
    <row r="2" spans="1:11" ht="15.75" customHeight="1">
      <c r="A2" s="70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9.5">
      <c r="A3" s="70" t="s">
        <v>83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ht="0.75" customHeight="1"/>
    <row r="5" spans="1:11" ht="18" customHeight="1">
      <c r="A5" s="71" t="s">
        <v>14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8" customHeight="1">
      <c r="A6" s="72" t="s">
        <v>59</v>
      </c>
      <c r="B6" s="72"/>
      <c r="C6" s="72"/>
      <c r="D6" s="72"/>
      <c r="E6" s="72"/>
      <c r="F6" s="72"/>
      <c r="G6" s="72"/>
      <c r="H6" s="72"/>
      <c r="I6" s="72"/>
      <c r="J6" s="72"/>
      <c r="K6" s="4" t="s">
        <v>60</v>
      </c>
    </row>
    <row r="7" spans="1:11" ht="15.75">
      <c r="A7" s="73" t="s">
        <v>19</v>
      </c>
      <c r="B7" s="73" t="s">
        <v>0</v>
      </c>
      <c r="C7" s="63" t="s">
        <v>10</v>
      </c>
      <c r="D7" s="64"/>
      <c r="E7" s="65"/>
      <c r="F7" s="63" t="s">
        <v>11</v>
      </c>
      <c r="G7" s="64"/>
      <c r="H7" s="65"/>
      <c r="I7" s="63" t="s">
        <v>12</v>
      </c>
      <c r="J7" s="64"/>
      <c r="K7" s="65"/>
    </row>
    <row r="8" spans="1:11" ht="108.75" customHeight="1">
      <c r="A8" s="73"/>
      <c r="B8" s="73"/>
      <c r="C8" s="5" t="s">
        <v>72</v>
      </c>
      <c r="D8" s="6" t="s">
        <v>16</v>
      </c>
      <c r="E8" s="7" t="s">
        <v>17</v>
      </c>
      <c r="F8" s="5" t="s">
        <v>73</v>
      </c>
      <c r="G8" s="7" t="s">
        <v>16</v>
      </c>
      <c r="H8" s="7" t="s">
        <v>17</v>
      </c>
      <c r="I8" s="5" t="s">
        <v>72</v>
      </c>
      <c r="J8" s="8" t="s">
        <v>16</v>
      </c>
      <c r="K8" s="8" t="s">
        <v>17</v>
      </c>
    </row>
    <row r="9" spans="1:11" ht="21.75" customHeight="1">
      <c r="A9" s="9" t="s">
        <v>20</v>
      </c>
      <c r="B9" s="10" t="s">
        <v>3</v>
      </c>
      <c r="C9" s="11">
        <v>1287922.913</v>
      </c>
      <c r="D9" s="11">
        <v>174519.02123</v>
      </c>
      <c r="E9" s="11">
        <f>D9/C9*100</f>
        <v>13.550424444541273</v>
      </c>
      <c r="F9" s="11">
        <v>23598.55112</v>
      </c>
      <c r="G9" s="11">
        <v>532.19056</v>
      </c>
      <c r="H9" s="11">
        <f>G9/F9*100</f>
        <v>2.2551831987217357</v>
      </c>
      <c r="I9" s="11">
        <f aca="true" t="shared" si="0" ref="I9:J24">C9+F9</f>
        <v>1311521.46412</v>
      </c>
      <c r="J9" s="11">
        <f>D9+G9</f>
        <v>175051.21179</v>
      </c>
      <c r="K9" s="11">
        <f>J9/I9*100</f>
        <v>13.347186193971691</v>
      </c>
    </row>
    <row r="10" spans="1:11" ht="18.75" customHeight="1">
      <c r="A10" s="9" t="s">
        <v>21</v>
      </c>
      <c r="B10" s="10" t="s">
        <v>4</v>
      </c>
      <c r="C10" s="11">
        <v>8975735.68723</v>
      </c>
      <c r="D10" s="11">
        <v>1314929.88444</v>
      </c>
      <c r="E10" s="11">
        <f aca="true" t="shared" si="1" ref="E10:E44">D10/C10*100</f>
        <v>14.649828496072839</v>
      </c>
      <c r="F10" s="11">
        <v>279663.15189</v>
      </c>
      <c r="G10" s="11">
        <v>24587.21054</v>
      </c>
      <c r="H10" s="11">
        <f aca="true" t="shared" si="2" ref="H10:H34">G10/F10*100</f>
        <v>8.79172331922759</v>
      </c>
      <c r="I10" s="11">
        <f t="shared" si="0"/>
        <v>9255398.83912</v>
      </c>
      <c r="J10" s="11">
        <f t="shared" si="0"/>
        <v>1339517.09498</v>
      </c>
      <c r="K10" s="11">
        <f aca="true" t="shared" si="3" ref="K10:K44">J10/I10*100</f>
        <v>14.472818711153032</v>
      </c>
    </row>
    <row r="11" spans="1:11" ht="21.75" customHeight="1">
      <c r="A11" s="9" t="s">
        <v>22</v>
      </c>
      <c r="B11" s="10" t="s">
        <v>13</v>
      </c>
      <c r="C11" s="11">
        <v>465778.67882</v>
      </c>
      <c r="D11" s="11">
        <v>69158.35224</v>
      </c>
      <c r="E11" s="11">
        <f t="shared" si="1"/>
        <v>14.847899954374299</v>
      </c>
      <c r="F11" s="11">
        <v>30823.63</v>
      </c>
      <c r="G11" s="11">
        <v>3200.3</v>
      </c>
      <c r="H11" s="11">
        <f t="shared" si="2"/>
        <v>10.382618789545553</v>
      </c>
      <c r="I11" s="11">
        <f t="shared" si="0"/>
        <v>496602.30882</v>
      </c>
      <c r="J11" s="11">
        <f t="shared" si="0"/>
        <v>72358.65224</v>
      </c>
      <c r="K11" s="11">
        <f t="shared" si="3"/>
        <v>14.570744226287385</v>
      </c>
    </row>
    <row r="12" spans="1:11" ht="37.5" customHeight="1">
      <c r="A12" s="9" t="s">
        <v>23</v>
      </c>
      <c r="B12" s="10" t="s">
        <v>5</v>
      </c>
      <c r="C12" s="11">
        <v>509986.386</v>
      </c>
      <c r="D12" s="11">
        <v>65973.90877</v>
      </c>
      <c r="E12" s="11">
        <f t="shared" si="1"/>
        <v>12.936405869077452</v>
      </c>
      <c r="F12" s="11">
        <v>42883.97637</v>
      </c>
      <c r="G12" s="11">
        <v>1530.92023</v>
      </c>
      <c r="H12" s="11">
        <f t="shared" si="2"/>
        <v>3.569912026793704</v>
      </c>
      <c r="I12" s="11">
        <f t="shared" si="0"/>
        <v>552870.36237</v>
      </c>
      <c r="J12" s="11">
        <f t="shared" si="0"/>
        <v>67504.829</v>
      </c>
      <c r="K12" s="11">
        <f t="shared" si="3"/>
        <v>12.209883834363222</v>
      </c>
    </row>
    <row r="13" spans="1:11" ht="18.75" customHeight="1">
      <c r="A13" s="9" t="s">
        <v>24</v>
      </c>
      <c r="B13" s="10" t="s">
        <v>7</v>
      </c>
      <c r="C13" s="11">
        <v>515492.601</v>
      </c>
      <c r="D13" s="11">
        <v>73047.97352</v>
      </c>
      <c r="E13" s="11">
        <f t="shared" si="1"/>
        <v>14.17051833106718</v>
      </c>
      <c r="F13" s="11">
        <v>21332.58153</v>
      </c>
      <c r="G13" s="11">
        <v>1321.53775</v>
      </c>
      <c r="H13" s="11">
        <f t="shared" si="2"/>
        <v>6.194926517175252</v>
      </c>
      <c r="I13" s="11">
        <f t="shared" si="0"/>
        <v>536825.18253</v>
      </c>
      <c r="J13" s="11">
        <f t="shared" si="0"/>
        <v>74369.51127</v>
      </c>
      <c r="K13" s="11">
        <f t="shared" si="3"/>
        <v>13.853580958982665</v>
      </c>
    </row>
    <row r="14" spans="1:11" s="14" customFormat="1" ht="22.5" customHeight="1">
      <c r="A14" s="12" t="s">
        <v>25</v>
      </c>
      <c r="B14" s="13" t="s">
        <v>9</v>
      </c>
      <c r="C14" s="11">
        <v>223060.256</v>
      </c>
      <c r="D14" s="11">
        <v>30085.9869</v>
      </c>
      <c r="E14" s="11">
        <f t="shared" si="1"/>
        <v>13.487829449993995</v>
      </c>
      <c r="F14" s="11">
        <v>17178.44692</v>
      </c>
      <c r="G14" s="11">
        <v>41.03341</v>
      </c>
      <c r="H14" s="11">
        <f t="shared" si="2"/>
        <v>0.23886565643036609</v>
      </c>
      <c r="I14" s="11">
        <f t="shared" si="0"/>
        <v>240238.70291999998</v>
      </c>
      <c r="J14" s="11">
        <f t="shared" si="0"/>
        <v>30127.02031</v>
      </c>
      <c r="K14" s="11">
        <f t="shared" si="3"/>
        <v>12.540452451590353</v>
      </c>
    </row>
    <row r="15" spans="1:11" s="14" customFormat="1" ht="32.25" customHeight="1">
      <c r="A15" s="12" t="s">
        <v>26</v>
      </c>
      <c r="B15" s="15" t="s">
        <v>6</v>
      </c>
      <c r="C15" s="11">
        <v>570139.90353</v>
      </c>
      <c r="D15" s="11">
        <v>86075.83808</v>
      </c>
      <c r="E15" s="11">
        <f t="shared" si="1"/>
        <v>15.09731866635972</v>
      </c>
      <c r="F15" s="11">
        <v>58980.74941</v>
      </c>
      <c r="G15" s="11">
        <v>395.71729</v>
      </c>
      <c r="H15" s="11">
        <f t="shared" si="2"/>
        <v>0.6709261817770451</v>
      </c>
      <c r="I15" s="11">
        <f t="shared" si="0"/>
        <v>629120.65294</v>
      </c>
      <c r="J15" s="11">
        <f t="shared" si="0"/>
        <v>86471.55537</v>
      </c>
      <c r="K15" s="11">
        <f t="shared" si="3"/>
        <v>13.744828589858246</v>
      </c>
    </row>
    <row r="16" spans="1:11" s="14" customFormat="1" ht="23.25" customHeight="1">
      <c r="A16" s="12" t="s">
        <v>27</v>
      </c>
      <c r="B16" s="10" t="s">
        <v>33</v>
      </c>
      <c r="C16" s="11">
        <f>C17+C19+C20+C21+C22+C18+C23</f>
        <v>270120.09305</v>
      </c>
      <c r="D16" s="11">
        <f>D17+D19+D20+D21+D22+D18+D23</f>
        <v>15202.95076</v>
      </c>
      <c r="E16" s="11">
        <f t="shared" si="1"/>
        <v>5.628219133326705</v>
      </c>
      <c r="F16" s="11">
        <f>F17+F19+F20+F21+F22+F18+F23</f>
        <v>1097665.0743</v>
      </c>
      <c r="G16" s="11">
        <f>G17+G19+G20+G21+G22+G23</f>
        <v>42305.10475</v>
      </c>
      <c r="H16" s="11">
        <f t="shared" si="2"/>
        <v>3.854099555547825</v>
      </c>
      <c r="I16" s="11">
        <f>C16+F16</f>
        <v>1367785.16735</v>
      </c>
      <c r="J16" s="11">
        <f t="shared" si="0"/>
        <v>57508.05551</v>
      </c>
      <c r="K16" s="11">
        <f t="shared" si="3"/>
        <v>4.204465502533437</v>
      </c>
    </row>
    <row r="17" spans="1:12" s="14" customFormat="1" ht="45" customHeight="1">
      <c r="A17" s="16" t="s">
        <v>34</v>
      </c>
      <c r="B17" s="17" t="s">
        <v>35</v>
      </c>
      <c r="C17" s="18">
        <v>8359.53636</v>
      </c>
      <c r="D17" s="18">
        <v>409.03989</v>
      </c>
      <c r="E17" s="18">
        <f t="shared" si="1"/>
        <v>4.893093018378833</v>
      </c>
      <c r="F17" s="18">
        <v>2557.53382</v>
      </c>
      <c r="G17" s="18"/>
      <c r="H17" s="18">
        <f t="shared" si="2"/>
        <v>0</v>
      </c>
      <c r="I17" s="18">
        <f aca="true" t="shared" si="4" ref="I17:J33">C17+F17</f>
        <v>10917.07018</v>
      </c>
      <c r="J17" s="18">
        <f t="shared" si="0"/>
        <v>409.03989</v>
      </c>
      <c r="K17" s="18">
        <f t="shared" si="3"/>
        <v>3.7467917972109253</v>
      </c>
      <c r="L17" s="19"/>
    </row>
    <row r="18" spans="1:11" s="14" customFormat="1" ht="27" customHeight="1">
      <c r="A18" s="16" t="s">
        <v>28</v>
      </c>
      <c r="B18" s="17" t="s">
        <v>56</v>
      </c>
      <c r="C18" s="18">
        <v>120</v>
      </c>
      <c r="D18" s="18">
        <v>20</v>
      </c>
      <c r="E18" s="18">
        <f t="shared" si="1"/>
        <v>16.666666666666664</v>
      </c>
      <c r="F18" s="18"/>
      <c r="G18" s="18"/>
      <c r="H18" s="18"/>
      <c r="I18" s="18">
        <f t="shared" si="4"/>
        <v>120</v>
      </c>
      <c r="J18" s="18">
        <f t="shared" si="0"/>
        <v>20</v>
      </c>
      <c r="K18" s="18">
        <f t="shared" si="3"/>
        <v>16.666666666666664</v>
      </c>
    </row>
    <row r="19" spans="1:11" s="14" customFormat="1" ht="39.75" customHeight="1">
      <c r="A19" s="16" t="s">
        <v>29</v>
      </c>
      <c r="B19" s="17" t="s">
        <v>36</v>
      </c>
      <c r="C19" s="18">
        <v>35827.57605</v>
      </c>
      <c r="D19" s="18"/>
      <c r="E19" s="18">
        <f t="shared" si="1"/>
        <v>0</v>
      </c>
      <c r="F19" s="18">
        <v>215401.4099</v>
      </c>
      <c r="G19" s="18">
        <v>2207.59283</v>
      </c>
      <c r="H19" s="18">
        <f t="shared" si="2"/>
        <v>1.024873899862064</v>
      </c>
      <c r="I19" s="18">
        <f t="shared" si="4"/>
        <v>251228.98595</v>
      </c>
      <c r="J19" s="18">
        <f t="shared" si="0"/>
        <v>2207.59283</v>
      </c>
      <c r="K19" s="18">
        <f t="shared" si="3"/>
        <v>0.8787174066130088</v>
      </c>
    </row>
    <row r="20" spans="1:11" s="14" customFormat="1" ht="57.75" customHeight="1">
      <c r="A20" s="16" t="s">
        <v>30</v>
      </c>
      <c r="B20" s="17" t="s">
        <v>37</v>
      </c>
      <c r="C20" s="18">
        <v>189616.03664</v>
      </c>
      <c r="D20" s="18">
        <v>13806.12435</v>
      </c>
      <c r="E20" s="18">
        <f t="shared" si="1"/>
        <v>7.281095309576553</v>
      </c>
      <c r="F20" s="18">
        <v>653059.136</v>
      </c>
      <c r="G20" s="18">
        <v>39757.08992</v>
      </c>
      <c r="H20" s="18">
        <f>G20/F20*100</f>
        <v>6.087823862860713</v>
      </c>
      <c r="I20" s="18">
        <f t="shared" si="4"/>
        <v>842675.17264</v>
      </c>
      <c r="J20" s="18">
        <f t="shared" si="0"/>
        <v>53563.21427</v>
      </c>
      <c r="K20" s="18">
        <f t="shared" si="3"/>
        <v>6.356329936978312</v>
      </c>
    </row>
    <row r="21" spans="1:11" s="14" customFormat="1" ht="41.25" customHeight="1">
      <c r="A21" s="16" t="s">
        <v>38</v>
      </c>
      <c r="B21" s="17" t="s">
        <v>39</v>
      </c>
      <c r="C21" s="18">
        <v>3921.912</v>
      </c>
      <c r="D21" s="18">
        <v>16.92</v>
      </c>
      <c r="E21" s="18">
        <f t="shared" si="1"/>
        <v>0.431422224670008</v>
      </c>
      <c r="F21" s="18">
        <v>340</v>
      </c>
      <c r="G21" s="18"/>
      <c r="H21" s="18">
        <f t="shared" si="2"/>
        <v>0</v>
      </c>
      <c r="I21" s="18">
        <f t="shared" si="4"/>
        <v>4261.912</v>
      </c>
      <c r="J21" s="18">
        <f t="shared" si="0"/>
        <v>16.92</v>
      </c>
      <c r="K21" s="18">
        <f t="shared" si="3"/>
        <v>0.39700491234919916</v>
      </c>
    </row>
    <row r="22" spans="1:11" s="14" customFormat="1" ht="36" customHeight="1">
      <c r="A22" s="16" t="s">
        <v>31</v>
      </c>
      <c r="B22" s="17" t="s">
        <v>40</v>
      </c>
      <c r="C22" s="18">
        <v>32275.032</v>
      </c>
      <c r="D22" s="18">
        <v>950.86652</v>
      </c>
      <c r="E22" s="18">
        <f t="shared" si="1"/>
        <v>2.9461365677344644</v>
      </c>
      <c r="F22" s="18">
        <v>224807.788</v>
      </c>
      <c r="G22" s="18">
        <v>340.422</v>
      </c>
      <c r="H22" s="18">
        <f t="shared" si="2"/>
        <v>0.1514280279293527</v>
      </c>
      <c r="I22" s="18">
        <f t="shared" si="4"/>
        <v>257082.82</v>
      </c>
      <c r="J22" s="18">
        <f t="shared" si="0"/>
        <v>1291.28852</v>
      </c>
      <c r="K22" s="18">
        <f t="shared" si="3"/>
        <v>0.502285030170433</v>
      </c>
    </row>
    <row r="23" spans="1:11" s="14" customFormat="1" ht="89.25" customHeight="1">
      <c r="A23" s="16" t="s">
        <v>57</v>
      </c>
      <c r="B23" s="17" t="s">
        <v>58</v>
      </c>
      <c r="C23" s="18"/>
      <c r="D23" s="18"/>
      <c r="E23" s="20" t="e">
        <f t="shared" si="1"/>
        <v>#DIV/0!</v>
      </c>
      <c r="F23" s="18">
        <v>1499.20658</v>
      </c>
      <c r="G23" s="18"/>
      <c r="H23" s="18">
        <f t="shared" si="2"/>
        <v>0</v>
      </c>
      <c r="I23" s="18">
        <f t="shared" si="4"/>
        <v>1499.20658</v>
      </c>
      <c r="J23" s="18">
        <f t="shared" si="0"/>
        <v>0</v>
      </c>
      <c r="K23" s="18">
        <f t="shared" si="3"/>
        <v>0</v>
      </c>
    </row>
    <row r="24" spans="1:11" s="14" customFormat="1" ht="24.75" customHeight="1">
      <c r="A24" s="21" t="s">
        <v>32</v>
      </c>
      <c r="B24" s="15" t="s">
        <v>41</v>
      </c>
      <c r="C24" s="11">
        <f>C25+C26+C27+C28+C29+C30</f>
        <v>95890.875</v>
      </c>
      <c r="D24" s="11">
        <f>D25+D26+D27+D28+D29+D30</f>
        <v>4444.03093</v>
      </c>
      <c r="E24" s="11">
        <f t="shared" si="1"/>
        <v>4.634466970918766</v>
      </c>
      <c r="F24" s="11">
        <f>F25+F26+F27+F28+F29+F30</f>
        <v>25198.7602</v>
      </c>
      <c r="G24" s="11">
        <f>G25+G26+G27+G28+G29+G30</f>
        <v>42.4422</v>
      </c>
      <c r="H24" s="11">
        <f t="shared" si="2"/>
        <v>0.16842971504606008</v>
      </c>
      <c r="I24" s="11">
        <f t="shared" si="4"/>
        <v>121089.6352</v>
      </c>
      <c r="J24" s="11">
        <f t="shared" si="0"/>
        <v>4486.47313</v>
      </c>
      <c r="K24" s="11">
        <f t="shared" si="3"/>
        <v>3.705084355560104</v>
      </c>
    </row>
    <row r="25" spans="1:11" s="14" customFormat="1" ht="70.5" customHeight="1">
      <c r="A25" s="16" t="s">
        <v>42</v>
      </c>
      <c r="B25" s="17" t="s">
        <v>43</v>
      </c>
      <c r="C25" s="18">
        <v>26675.066</v>
      </c>
      <c r="D25" s="18">
        <v>3297.31056</v>
      </c>
      <c r="E25" s="18">
        <f t="shared" si="1"/>
        <v>12.361021187351515</v>
      </c>
      <c r="F25" s="18">
        <v>212.0842</v>
      </c>
      <c r="G25" s="18">
        <v>42.4422</v>
      </c>
      <c r="H25" s="18">
        <f t="shared" si="2"/>
        <v>20.01195751498697</v>
      </c>
      <c r="I25" s="18">
        <f t="shared" si="4"/>
        <v>26887.1502</v>
      </c>
      <c r="J25" s="18">
        <f t="shared" si="4"/>
        <v>3339.75276</v>
      </c>
      <c r="K25" s="18">
        <f t="shared" si="3"/>
        <v>12.421371306208568</v>
      </c>
    </row>
    <row r="26" spans="1:11" s="14" customFormat="1" ht="27" customHeight="1">
      <c r="A26" s="16" t="s">
        <v>44</v>
      </c>
      <c r="B26" s="17" t="s">
        <v>45</v>
      </c>
      <c r="C26" s="18">
        <v>4089.513</v>
      </c>
      <c r="D26" s="18">
        <v>309.61761</v>
      </c>
      <c r="E26" s="18">
        <f t="shared" si="1"/>
        <v>7.571014201446482</v>
      </c>
      <c r="F26" s="18">
        <v>1186.391</v>
      </c>
      <c r="G26" s="18"/>
      <c r="H26" s="20">
        <f t="shared" si="2"/>
        <v>0</v>
      </c>
      <c r="I26" s="18">
        <f t="shared" si="4"/>
        <v>5275.904</v>
      </c>
      <c r="J26" s="18">
        <f t="shared" si="4"/>
        <v>309.61761</v>
      </c>
      <c r="K26" s="18">
        <f>J26/I26*100</f>
        <v>5.868522437102722</v>
      </c>
    </row>
    <row r="27" spans="1:11" s="14" customFormat="1" ht="38.25" customHeight="1">
      <c r="A27" s="16" t="s">
        <v>46</v>
      </c>
      <c r="B27" s="17" t="s">
        <v>47</v>
      </c>
      <c r="C27" s="18">
        <v>616.2</v>
      </c>
      <c r="D27" s="18">
        <v>16.275</v>
      </c>
      <c r="E27" s="18">
        <f t="shared" si="1"/>
        <v>2.6411879259980524</v>
      </c>
      <c r="F27" s="18">
        <v>22300.285</v>
      </c>
      <c r="G27" s="18"/>
      <c r="H27" s="18">
        <f t="shared" si="2"/>
        <v>0</v>
      </c>
      <c r="I27" s="18">
        <f t="shared" si="4"/>
        <v>22916.485</v>
      </c>
      <c r="J27" s="18">
        <f t="shared" si="4"/>
        <v>16.275</v>
      </c>
      <c r="K27" s="18">
        <f>J27/I27*100</f>
        <v>0.07101874480314062</v>
      </c>
    </row>
    <row r="28" spans="1:11" s="14" customFormat="1" ht="23.25" customHeight="1">
      <c r="A28" s="16" t="s">
        <v>48</v>
      </c>
      <c r="B28" s="17" t="s">
        <v>8</v>
      </c>
      <c r="C28" s="18">
        <v>1941.5</v>
      </c>
      <c r="D28" s="18">
        <v>113.40766</v>
      </c>
      <c r="E28" s="18">
        <f t="shared" si="1"/>
        <v>5.841239248004121</v>
      </c>
      <c r="F28" s="18"/>
      <c r="G28" s="18"/>
      <c r="H28" s="20" t="e">
        <f t="shared" si="2"/>
        <v>#DIV/0!</v>
      </c>
      <c r="I28" s="18">
        <f t="shared" si="4"/>
        <v>1941.5</v>
      </c>
      <c r="J28" s="18">
        <f t="shared" si="4"/>
        <v>113.40766</v>
      </c>
      <c r="K28" s="18">
        <f>J28/I28*100</f>
        <v>5.841239248004121</v>
      </c>
    </row>
    <row r="29" spans="1:11" s="14" customFormat="1" ht="22.5" customHeight="1">
      <c r="A29" s="16" t="s">
        <v>49</v>
      </c>
      <c r="B29" s="17" t="s">
        <v>51</v>
      </c>
      <c r="C29" s="18">
        <v>2599.9</v>
      </c>
      <c r="D29" s="18">
        <v>548.1271</v>
      </c>
      <c r="E29" s="18">
        <f t="shared" si="1"/>
        <v>21.082622408554176</v>
      </c>
      <c r="F29" s="18"/>
      <c r="G29" s="18"/>
      <c r="H29" s="20" t="e">
        <f t="shared" si="2"/>
        <v>#DIV/0!</v>
      </c>
      <c r="I29" s="18">
        <f t="shared" si="4"/>
        <v>2599.9</v>
      </c>
      <c r="J29" s="18">
        <f t="shared" si="4"/>
        <v>548.1271</v>
      </c>
      <c r="K29" s="18">
        <f t="shared" si="3"/>
        <v>21.082622408554176</v>
      </c>
    </row>
    <row r="30" spans="1:11" s="14" customFormat="1" ht="23.25" customHeight="1">
      <c r="A30" s="16" t="s">
        <v>50</v>
      </c>
      <c r="B30" s="17" t="s">
        <v>52</v>
      </c>
      <c r="C30" s="18">
        <v>59968.696</v>
      </c>
      <c r="D30" s="18">
        <v>159.293</v>
      </c>
      <c r="E30" s="18">
        <f t="shared" si="1"/>
        <v>0.26562691975159836</v>
      </c>
      <c r="F30" s="18">
        <v>1500</v>
      </c>
      <c r="G30" s="18"/>
      <c r="H30" s="20">
        <f t="shared" si="2"/>
        <v>0</v>
      </c>
      <c r="I30" s="18">
        <f t="shared" si="4"/>
        <v>61468.696</v>
      </c>
      <c r="J30" s="18">
        <f t="shared" si="4"/>
        <v>159.293</v>
      </c>
      <c r="K30" s="18">
        <f t="shared" si="3"/>
        <v>0.25914491499868486</v>
      </c>
    </row>
    <row r="31" spans="1:11" s="14" customFormat="1" ht="52.5" customHeight="1">
      <c r="A31" s="22" t="s">
        <v>1</v>
      </c>
      <c r="B31" s="23" t="s">
        <v>74</v>
      </c>
      <c r="C31" s="24">
        <f>C9+C10+C11+C12+C13+C14+C15+C16+C24</f>
        <v>12914127.393629998</v>
      </c>
      <c r="D31" s="24">
        <f>D9+D10+D11+D12+D13+D14+D15+D16+D24</f>
        <v>1833437.9468699996</v>
      </c>
      <c r="E31" s="24">
        <f t="shared" si="1"/>
        <v>14.197149300032136</v>
      </c>
      <c r="F31" s="24">
        <f>F9+F10+F11+F12+F13+F14+F15+F16+F24</f>
        <v>1597324.92174</v>
      </c>
      <c r="G31" s="24">
        <f>G9+G10+G11+G12+G13+G14+G15+G16+G24</f>
        <v>73956.45673</v>
      </c>
      <c r="H31" s="24">
        <f t="shared" si="2"/>
        <v>4.630019586086322</v>
      </c>
      <c r="I31" s="24">
        <f t="shared" si="4"/>
        <v>14511452.315369997</v>
      </c>
      <c r="J31" s="24">
        <f t="shared" si="4"/>
        <v>1907394.4035999996</v>
      </c>
      <c r="K31" s="24">
        <f t="shared" si="3"/>
        <v>13.14406278673953</v>
      </c>
    </row>
    <row r="32" spans="1:11" s="14" customFormat="1" ht="21" customHeight="1">
      <c r="A32" s="16" t="s">
        <v>53</v>
      </c>
      <c r="B32" s="25" t="s">
        <v>18</v>
      </c>
      <c r="C32" s="26">
        <v>196292.6</v>
      </c>
      <c r="D32" s="26">
        <v>31235.66666</v>
      </c>
      <c r="E32" s="26">
        <f t="shared" si="1"/>
        <v>15.912809071763276</v>
      </c>
      <c r="F32" s="26"/>
      <c r="G32" s="26"/>
      <c r="H32" s="26"/>
      <c r="I32" s="26">
        <f t="shared" si="4"/>
        <v>196292.6</v>
      </c>
      <c r="J32" s="26">
        <f t="shared" si="4"/>
        <v>31235.66666</v>
      </c>
      <c r="K32" s="26">
        <f t="shared" si="3"/>
        <v>15.912809071763276</v>
      </c>
    </row>
    <row r="33" spans="1:11" s="14" customFormat="1" ht="62.25" customHeight="1">
      <c r="A33" s="16" t="s">
        <v>54</v>
      </c>
      <c r="B33" s="27" t="s">
        <v>55</v>
      </c>
      <c r="C33" s="26">
        <v>10046.315</v>
      </c>
      <c r="D33" s="26">
        <v>1019.9</v>
      </c>
      <c r="E33" s="26">
        <f t="shared" si="1"/>
        <v>10.15198109953749</v>
      </c>
      <c r="F33" s="26">
        <v>4186.684</v>
      </c>
      <c r="G33" s="26"/>
      <c r="H33" s="28">
        <f t="shared" si="2"/>
        <v>0</v>
      </c>
      <c r="I33" s="26">
        <f t="shared" si="4"/>
        <v>14232.999</v>
      </c>
      <c r="J33" s="26">
        <f t="shared" si="4"/>
        <v>1019.9</v>
      </c>
      <c r="K33" s="26">
        <f t="shared" si="3"/>
        <v>7.165742089913728</v>
      </c>
    </row>
    <row r="34" spans="1:11" s="14" customFormat="1" ht="56.25" customHeight="1">
      <c r="A34" s="29" t="s">
        <v>2</v>
      </c>
      <c r="B34" s="30" t="s">
        <v>75</v>
      </c>
      <c r="C34" s="31">
        <f>C31+C32+C33</f>
        <v>13120466.308629997</v>
      </c>
      <c r="D34" s="31">
        <f>D31+D32+D33</f>
        <v>1865693.5135299996</v>
      </c>
      <c r="E34" s="31">
        <f t="shared" si="1"/>
        <v>14.219719556025524</v>
      </c>
      <c r="F34" s="31">
        <f>F31+F33</f>
        <v>1601511.6057399998</v>
      </c>
      <c r="G34" s="31">
        <f>G31+G33</f>
        <v>73956.45673</v>
      </c>
      <c r="H34" s="31">
        <f t="shared" si="2"/>
        <v>4.61791575315044</v>
      </c>
      <c r="I34" s="31">
        <f>C34+F34</f>
        <v>14721977.914369997</v>
      </c>
      <c r="J34" s="31">
        <f>D34+G34</f>
        <v>1939649.9702599996</v>
      </c>
      <c r="K34" s="31">
        <f t="shared" si="3"/>
        <v>13.175199565859447</v>
      </c>
    </row>
    <row r="35" spans="1:11" s="14" customFormat="1" ht="141.75" customHeight="1">
      <c r="A35" s="16" t="s">
        <v>69</v>
      </c>
      <c r="B35" s="25" t="s">
        <v>70</v>
      </c>
      <c r="C35" s="26">
        <v>14884</v>
      </c>
      <c r="D35" s="26">
        <v>5953.6</v>
      </c>
      <c r="E35" s="26">
        <f t="shared" si="1"/>
        <v>40</v>
      </c>
      <c r="F35" s="26"/>
      <c r="G35" s="32"/>
      <c r="H35" s="26"/>
      <c r="I35" s="32">
        <f aca="true" t="shared" si="5" ref="I35:J44">C35+F35</f>
        <v>14884</v>
      </c>
      <c r="J35" s="26">
        <f t="shared" si="5"/>
        <v>5953.6</v>
      </c>
      <c r="K35" s="33">
        <f t="shared" si="3"/>
        <v>40</v>
      </c>
    </row>
    <row r="36" spans="1:11" s="14" customFormat="1" ht="104.25" customHeight="1">
      <c r="A36" s="16" t="s">
        <v>76</v>
      </c>
      <c r="B36" s="27" t="s">
        <v>71</v>
      </c>
      <c r="C36" s="26">
        <v>9643.5</v>
      </c>
      <c r="D36" s="26"/>
      <c r="E36" s="26">
        <f t="shared" si="1"/>
        <v>0</v>
      </c>
      <c r="F36" s="26"/>
      <c r="G36" s="32"/>
      <c r="H36" s="28" t="e">
        <f>G36/F36*100</f>
        <v>#DIV/0!</v>
      </c>
      <c r="I36" s="32">
        <f t="shared" si="5"/>
        <v>9643.5</v>
      </c>
      <c r="J36" s="26">
        <f t="shared" si="5"/>
        <v>0</v>
      </c>
      <c r="K36" s="33">
        <f t="shared" si="3"/>
        <v>0</v>
      </c>
    </row>
    <row r="37" spans="1:11" s="14" customFormat="1" ht="174" customHeight="1">
      <c r="A37" s="16" t="s">
        <v>77</v>
      </c>
      <c r="B37" s="27" t="s">
        <v>61</v>
      </c>
      <c r="C37" s="26">
        <v>38131.2</v>
      </c>
      <c r="D37" s="26"/>
      <c r="E37" s="26">
        <f t="shared" si="1"/>
        <v>0</v>
      </c>
      <c r="F37" s="26"/>
      <c r="G37" s="32"/>
      <c r="H37" s="28"/>
      <c r="I37" s="32">
        <f t="shared" si="5"/>
        <v>38131.2</v>
      </c>
      <c r="J37" s="26">
        <f t="shared" si="5"/>
        <v>0</v>
      </c>
      <c r="K37" s="33">
        <f t="shared" si="3"/>
        <v>0</v>
      </c>
    </row>
    <row r="38" spans="1:11" s="14" customFormat="1" ht="59.25" customHeight="1">
      <c r="A38" s="16" t="s">
        <v>62</v>
      </c>
      <c r="B38" s="27" t="s">
        <v>63</v>
      </c>
      <c r="C38" s="26">
        <v>61913.78</v>
      </c>
      <c r="D38" s="26">
        <v>6762.6</v>
      </c>
      <c r="E38" s="26">
        <f t="shared" si="1"/>
        <v>10.92260882795397</v>
      </c>
      <c r="F38" s="26"/>
      <c r="G38" s="32"/>
      <c r="H38" s="28"/>
      <c r="I38" s="32">
        <f t="shared" si="5"/>
        <v>61913.78</v>
      </c>
      <c r="J38" s="26">
        <f t="shared" si="5"/>
        <v>6762.6</v>
      </c>
      <c r="K38" s="33">
        <f t="shared" si="3"/>
        <v>10.92260882795397</v>
      </c>
    </row>
    <row r="39" spans="1:11" s="14" customFormat="1" ht="65.25" customHeight="1">
      <c r="A39" s="16" t="s">
        <v>64</v>
      </c>
      <c r="B39" s="27" t="s">
        <v>65</v>
      </c>
      <c r="C39" s="26">
        <v>2833.42</v>
      </c>
      <c r="D39" s="26"/>
      <c r="E39" s="26">
        <f t="shared" si="1"/>
        <v>0</v>
      </c>
      <c r="F39" s="26"/>
      <c r="G39" s="32"/>
      <c r="H39" s="28"/>
      <c r="I39" s="32">
        <f t="shared" si="5"/>
        <v>2833.42</v>
      </c>
      <c r="J39" s="26">
        <f t="shared" si="5"/>
        <v>0</v>
      </c>
      <c r="K39" s="33">
        <f t="shared" si="3"/>
        <v>0</v>
      </c>
    </row>
    <row r="40" spans="1:11" s="14" customFormat="1" ht="80.25" customHeight="1">
      <c r="A40" s="16" t="s">
        <v>66</v>
      </c>
      <c r="B40" s="27" t="s">
        <v>67</v>
      </c>
      <c r="C40" s="26">
        <v>21805.4</v>
      </c>
      <c r="D40" s="26"/>
      <c r="E40" s="26">
        <f t="shared" si="1"/>
        <v>0</v>
      </c>
      <c r="F40" s="26"/>
      <c r="G40" s="32"/>
      <c r="H40" s="28"/>
      <c r="I40" s="32">
        <f t="shared" si="5"/>
        <v>21805.4</v>
      </c>
      <c r="J40" s="26">
        <f t="shared" si="5"/>
        <v>0</v>
      </c>
      <c r="K40" s="33">
        <f t="shared" si="3"/>
        <v>0</v>
      </c>
    </row>
    <row r="41" spans="1:11" s="14" customFormat="1" ht="105" customHeight="1">
      <c r="A41" s="16" t="s">
        <v>84</v>
      </c>
      <c r="B41" s="27" t="s">
        <v>85</v>
      </c>
      <c r="C41" s="26">
        <v>163.001</v>
      </c>
      <c r="D41" s="26"/>
      <c r="E41" s="26">
        <f t="shared" si="1"/>
        <v>0</v>
      </c>
      <c r="F41" s="26"/>
      <c r="G41" s="32"/>
      <c r="H41" s="28"/>
      <c r="I41" s="32">
        <f t="shared" si="5"/>
        <v>163.001</v>
      </c>
      <c r="J41" s="26">
        <f t="shared" si="5"/>
        <v>0</v>
      </c>
      <c r="K41" s="33">
        <f t="shared" si="3"/>
        <v>0</v>
      </c>
    </row>
    <row r="42" spans="1:11" s="14" customFormat="1" ht="111" customHeight="1">
      <c r="A42" s="16" t="s">
        <v>79</v>
      </c>
      <c r="B42" s="27" t="s">
        <v>78</v>
      </c>
      <c r="C42" s="26">
        <v>1240</v>
      </c>
      <c r="D42" s="26"/>
      <c r="E42" s="26">
        <f t="shared" si="1"/>
        <v>0</v>
      </c>
      <c r="F42" s="26">
        <v>650</v>
      </c>
      <c r="G42" s="32"/>
      <c r="H42" s="28"/>
      <c r="I42" s="32">
        <f t="shared" si="5"/>
        <v>1890</v>
      </c>
      <c r="J42" s="26"/>
      <c r="K42" s="33">
        <f t="shared" si="3"/>
        <v>0</v>
      </c>
    </row>
    <row r="43" spans="1:11" s="14" customFormat="1" ht="30.75" customHeight="1">
      <c r="A43" s="34" t="s">
        <v>81</v>
      </c>
      <c r="B43" s="35" t="s">
        <v>80</v>
      </c>
      <c r="C43" s="36">
        <v>64720.80789</v>
      </c>
      <c r="D43" s="36">
        <v>10609.625</v>
      </c>
      <c r="E43" s="36">
        <f t="shared" si="1"/>
        <v>16.392911871607357</v>
      </c>
      <c r="F43" s="36">
        <v>115691.958</v>
      </c>
      <c r="G43" s="37">
        <v>2869.883</v>
      </c>
      <c r="H43" s="36">
        <f>G43/F43*100</f>
        <v>2.480624452738539</v>
      </c>
      <c r="I43" s="37">
        <f t="shared" si="5"/>
        <v>180412.76588999998</v>
      </c>
      <c r="J43" s="36">
        <f t="shared" si="5"/>
        <v>13479.508</v>
      </c>
      <c r="K43" s="38">
        <f t="shared" si="3"/>
        <v>7.471482371828738</v>
      </c>
    </row>
    <row r="44" spans="1:11" s="14" customFormat="1" ht="28.5" customHeight="1">
      <c r="A44" s="39" t="s">
        <v>68</v>
      </c>
      <c r="B44" s="40" t="s">
        <v>82</v>
      </c>
      <c r="C44" s="31">
        <f>C34+C35+C36+C37+C38+C39+C40+C42+C43+C41</f>
        <v>13335801.417519996</v>
      </c>
      <c r="D44" s="31">
        <f>D34+D35+D36+D37+D38+D39+D40+D42+D43+D41</f>
        <v>1889019.3385299998</v>
      </c>
      <c r="E44" s="31">
        <f t="shared" si="1"/>
        <v>14.165023003779048</v>
      </c>
      <c r="F44" s="31">
        <f>F34+F35+F36+F37+F38+F39+F40+F42+F43+F41</f>
        <v>1717853.56374</v>
      </c>
      <c r="G44" s="31">
        <f>G34+G35+G36+G37+G38+G39+G40+G42+G43+G41</f>
        <v>76826.33973</v>
      </c>
      <c r="H44" s="31">
        <f>G44/F44*100</f>
        <v>4.472228678371087</v>
      </c>
      <c r="I44" s="31">
        <f t="shared" si="5"/>
        <v>15053654.981259996</v>
      </c>
      <c r="J44" s="31">
        <f t="shared" si="5"/>
        <v>1965845.67826</v>
      </c>
      <c r="K44" s="31">
        <f t="shared" si="3"/>
        <v>13.058926092747864</v>
      </c>
    </row>
    <row r="45" spans="1:11" s="14" customFormat="1" ht="34.5" customHeight="1">
      <c r="A45" s="41"/>
      <c r="B45" s="42"/>
      <c r="C45" s="43"/>
      <c r="D45" s="43"/>
      <c r="E45" s="43"/>
      <c r="F45" s="43"/>
      <c r="G45" s="43"/>
      <c r="H45" s="43"/>
      <c r="I45" s="43"/>
      <c r="J45" s="43"/>
      <c r="K45" s="43"/>
    </row>
    <row r="46" spans="1:11" ht="27" customHeight="1">
      <c r="A46" s="1"/>
      <c r="B46" s="44"/>
      <c r="C46" s="45"/>
      <c r="D46" s="46"/>
      <c r="E46" s="46"/>
      <c r="F46" s="46"/>
      <c r="G46" s="46"/>
      <c r="I46" s="47"/>
      <c r="J46" s="47"/>
      <c r="K46" s="47"/>
    </row>
    <row r="47" spans="1:7" ht="0.75" customHeight="1">
      <c r="A47" s="1"/>
      <c r="B47" s="44"/>
      <c r="C47" s="46"/>
      <c r="D47" s="48"/>
      <c r="E47" s="48"/>
      <c r="F47" s="46"/>
      <c r="G47" s="46"/>
    </row>
    <row r="48" spans="1:11" ht="15.75">
      <c r="A48" s="1"/>
      <c r="B48" s="49"/>
      <c r="C48" s="50"/>
      <c r="D48" s="46"/>
      <c r="E48" s="46"/>
      <c r="F48" s="47"/>
      <c r="I48" s="48"/>
      <c r="J48" s="48"/>
      <c r="K48" s="48"/>
    </row>
    <row r="49" spans="1:11" ht="15.75">
      <c r="A49" s="51"/>
      <c r="B49" s="52"/>
      <c r="C49" s="53"/>
      <c r="D49" s="54"/>
      <c r="E49" s="53"/>
      <c r="F49" s="53"/>
      <c r="G49" s="53"/>
      <c r="H49" s="52"/>
      <c r="I49" s="53"/>
      <c r="J49" s="53"/>
      <c r="K49" s="52"/>
    </row>
    <row r="50" spans="1:7" ht="15.75">
      <c r="A50" s="51"/>
      <c r="B50" s="55"/>
      <c r="C50" s="56"/>
      <c r="D50" s="47"/>
      <c r="E50" s="47"/>
      <c r="F50" s="46"/>
      <c r="G50" s="46"/>
    </row>
    <row r="51" spans="1:7" ht="15.75">
      <c r="A51" s="51"/>
      <c r="B51" s="55"/>
      <c r="C51" s="56"/>
      <c r="D51" s="57"/>
      <c r="F51" s="58"/>
      <c r="G51" s="58"/>
    </row>
    <row r="52" spans="1:4" ht="15.75">
      <c r="A52" s="51"/>
      <c r="B52" s="55"/>
      <c r="C52" s="56"/>
      <c r="D52" s="57"/>
    </row>
    <row r="53" spans="1:7" ht="15.75">
      <c r="A53" s="66"/>
      <c r="B53" s="67"/>
      <c r="C53" s="59"/>
      <c r="D53" s="59"/>
      <c r="E53" s="59"/>
      <c r="F53" s="60"/>
      <c r="G53" s="60"/>
    </row>
    <row r="54" spans="1:7" ht="30.75" customHeight="1">
      <c r="A54" s="68"/>
      <c r="B54" s="68"/>
      <c r="C54" s="62"/>
      <c r="D54" s="62"/>
      <c r="E54" s="62"/>
      <c r="F54" s="60"/>
      <c r="G54" s="60"/>
    </row>
    <row r="55" spans="3:5" ht="27.75" customHeight="1">
      <c r="C55" s="61"/>
      <c r="D55" s="61"/>
      <c r="E55" s="61"/>
    </row>
    <row r="56" ht="25.5" customHeight="1"/>
  </sheetData>
  <sheetProtection/>
  <mergeCells count="12">
    <mergeCell ref="B7:B8"/>
    <mergeCell ref="C7:E7"/>
    <mergeCell ref="F7:H7"/>
    <mergeCell ref="I7:K7"/>
    <mergeCell ref="A53:B53"/>
    <mergeCell ref="A54:B54"/>
    <mergeCell ref="G1:K1"/>
    <mergeCell ref="A2:K2"/>
    <mergeCell ref="A3:K3"/>
    <mergeCell ref="A5:K5"/>
    <mergeCell ref="A6:J6"/>
    <mergeCell ref="A7:A8"/>
  </mergeCells>
  <printOptions horizontalCentered="1"/>
  <pageMargins left="0.1968503937007874" right="0.1968503937007874" top="0.35433070866141736" bottom="0.2755905511811024" header="0.2362204724409449" footer="0.1968503937007874"/>
  <pageSetup horizontalDpi="600" verticalDpi="600" orientation="landscape" paperSize="9" scale="90" r:id="rId1"/>
  <rowBreaks count="2" manualBreakCount="2">
    <brk id="21" max="10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Панчук</cp:lastModifiedBy>
  <cp:lastPrinted>2022-02-15T06:53:00Z</cp:lastPrinted>
  <dcterms:created xsi:type="dcterms:W3CDTF">2001-07-11T13:17:26Z</dcterms:created>
  <dcterms:modified xsi:type="dcterms:W3CDTF">2022-03-18T07:46:36Z</dcterms:modified>
  <cp:category/>
  <cp:version/>
  <cp:contentType/>
  <cp:contentStatus/>
</cp:coreProperties>
</file>