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35" yWindow="840" windowWidth="18765" windowHeight="13920"/>
  </bookViews>
  <sheets>
    <sheet name="Під_Розп1 (Зміни під Деп фінан)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9" i="4" l="1"/>
  <c r="G542" i="4"/>
  <c r="G139" i="4"/>
  <c r="G138" i="4"/>
  <c r="G137" i="4"/>
  <c r="J960" i="4" l="1"/>
  <c r="K960" i="4"/>
  <c r="J961" i="4"/>
  <c r="K961" i="4"/>
  <c r="J962" i="4"/>
  <c r="K962" i="4"/>
  <c r="J963" i="4"/>
  <c r="K963" i="4"/>
  <c r="H960" i="4"/>
  <c r="I960" i="4"/>
  <c r="H961" i="4"/>
  <c r="I961" i="4"/>
  <c r="H962" i="4"/>
  <c r="I962" i="4"/>
  <c r="H963" i="4"/>
  <c r="I963" i="4"/>
  <c r="G961" i="4"/>
  <c r="G962" i="4"/>
  <c r="G963" i="4"/>
  <c r="G960" i="4"/>
  <c r="F955" i="4" l="1"/>
  <c r="F954" i="4"/>
  <c r="F953" i="4"/>
  <c r="F952" i="4"/>
  <c r="F678" i="4"/>
  <c r="F566" i="4"/>
  <c r="F563" i="4"/>
  <c r="F960" i="4"/>
  <c r="F959" i="4"/>
  <c r="F958" i="4"/>
  <c r="F957" i="4"/>
  <c r="F956" i="4"/>
  <c r="F951" i="4"/>
  <c r="F950" i="4"/>
  <c r="F949" i="4"/>
  <c r="F948" i="4"/>
  <c r="F947" i="4"/>
  <c r="F946" i="4"/>
  <c r="F945" i="4"/>
  <c r="F944" i="4"/>
  <c r="F943" i="4"/>
  <c r="F942" i="4"/>
  <c r="F941" i="4"/>
  <c r="F940" i="4"/>
  <c r="F939" i="4"/>
  <c r="F938" i="4"/>
  <c r="F937" i="4"/>
  <c r="F936" i="4"/>
  <c r="F933" i="4"/>
  <c r="F932" i="4"/>
  <c r="F931" i="4"/>
  <c r="F930" i="4"/>
  <c r="F929" i="4"/>
  <c r="F928" i="4"/>
  <c r="F927" i="4"/>
  <c r="F926" i="4"/>
  <c r="F925" i="4"/>
  <c r="F924" i="4"/>
  <c r="F923" i="4"/>
  <c r="F922" i="4"/>
  <c r="F921" i="4"/>
  <c r="F920" i="4"/>
  <c r="F919" i="4"/>
  <c r="F918" i="4"/>
  <c r="K915" i="4"/>
  <c r="J915" i="4"/>
  <c r="I915" i="4"/>
  <c r="H915" i="4"/>
  <c r="G915" i="4"/>
  <c r="K914" i="4"/>
  <c r="J914" i="4"/>
  <c r="I914" i="4"/>
  <c r="H914" i="4"/>
  <c r="G914" i="4"/>
  <c r="K913" i="4"/>
  <c r="J913" i="4"/>
  <c r="I913" i="4"/>
  <c r="H913" i="4"/>
  <c r="G913" i="4"/>
  <c r="K912" i="4"/>
  <c r="J912" i="4"/>
  <c r="I912" i="4"/>
  <c r="H912" i="4"/>
  <c r="G912" i="4"/>
  <c r="F911" i="4"/>
  <c r="F910" i="4"/>
  <c r="F909" i="4"/>
  <c r="F908" i="4"/>
  <c r="F907" i="4"/>
  <c r="F906" i="4"/>
  <c r="F905" i="4"/>
  <c r="F904" i="4"/>
  <c r="F903" i="4"/>
  <c r="F902" i="4"/>
  <c r="F901" i="4"/>
  <c r="F900" i="4"/>
  <c r="F899" i="4"/>
  <c r="F898" i="4"/>
  <c r="F897" i="4"/>
  <c r="F896" i="4"/>
  <c r="F893" i="4"/>
  <c r="F892" i="4"/>
  <c r="F891" i="4"/>
  <c r="F890" i="4"/>
  <c r="F889" i="4"/>
  <c r="F888" i="4"/>
  <c r="F887" i="4"/>
  <c r="F886" i="4"/>
  <c r="F885" i="4"/>
  <c r="F884" i="4"/>
  <c r="F883" i="4"/>
  <c r="F882" i="4"/>
  <c r="F881" i="4"/>
  <c r="F880" i="4"/>
  <c r="F879" i="4"/>
  <c r="F878" i="4"/>
  <c r="F877" i="4"/>
  <c r="F876" i="4"/>
  <c r="F875" i="4"/>
  <c r="F874" i="4"/>
  <c r="F873" i="4"/>
  <c r="F872" i="4"/>
  <c r="F871" i="4"/>
  <c r="F870" i="4"/>
  <c r="F869" i="4"/>
  <c r="F868" i="4"/>
  <c r="F867" i="4"/>
  <c r="F866" i="4"/>
  <c r="F865" i="4"/>
  <c r="F864" i="4"/>
  <c r="F863" i="4"/>
  <c r="F862" i="4"/>
  <c r="F861" i="4"/>
  <c r="F860" i="4"/>
  <c r="F859" i="4"/>
  <c r="F858" i="4"/>
  <c r="F855" i="4"/>
  <c r="F854" i="4"/>
  <c r="F853" i="4"/>
  <c r="F852" i="4"/>
  <c r="F851" i="4"/>
  <c r="F850" i="4"/>
  <c r="F849" i="4"/>
  <c r="F848" i="4"/>
  <c r="F847" i="4"/>
  <c r="F846" i="4"/>
  <c r="F845" i="4"/>
  <c r="F844" i="4"/>
  <c r="F843" i="4"/>
  <c r="F842" i="4"/>
  <c r="F841" i="4"/>
  <c r="F840" i="4"/>
  <c r="F839" i="4"/>
  <c r="F838" i="4"/>
  <c r="F837" i="4"/>
  <c r="F836" i="4"/>
  <c r="F835" i="4"/>
  <c r="F834" i="4"/>
  <c r="F833" i="4"/>
  <c r="F832" i="4"/>
  <c r="F831" i="4"/>
  <c r="F830" i="4"/>
  <c r="F829" i="4"/>
  <c r="F828" i="4"/>
  <c r="F827" i="4"/>
  <c r="F826" i="4"/>
  <c r="F825" i="4"/>
  <c r="F824" i="4"/>
  <c r="F821" i="4"/>
  <c r="F820" i="4"/>
  <c r="F819" i="4"/>
  <c r="F818" i="4"/>
  <c r="F817" i="4"/>
  <c r="F816" i="4"/>
  <c r="F815" i="4"/>
  <c r="F814" i="4"/>
  <c r="F813" i="4"/>
  <c r="F812" i="4"/>
  <c r="F811" i="4"/>
  <c r="F810" i="4"/>
  <c r="F809" i="4"/>
  <c r="F808" i="4"/>
  <c r="F807" i="4"/>
  <c r="F806" i="4"/>
  <c r="F805" i="4"/>
  <c r="F804" i="4"/>
  <c r="F803" i="4"/>
  <c r="F802" i="4"/>
  <c r="F801" i="4"/>
  <c r="F800" i="4"/>
  <c r="F799" i="4"/>
  <c r="F798" i="4"/>
  <c r="F795" i="4"/>
  <c r="F794" i="4"/>
  <c r="F793" i="4"/>
  <c r="F792" i="4"/>
  <c r="F791" i="4"/>
  <c r="F790" i="4"/>
  <c r="F789" i="4"/>
  <c r="F788" i="4"/>
  <c r="F787" i="4"/>
  <c r="F786" i="4"/>
  <c r="F785" i="4"/>
  <c r="F784" i="4"/>
  <c r="F783" i="4"/>
  <c r="F782" i="4"/>
  <c r="F781" i="4"/>
  <c r="F780" i="4"/>
  <c r="F779" i="4"/>
  <c r="F778" i="4"/>
  <c r="F777" i="4"/>
  <c r="F776" i="4"/>
  <c r="F775" i="4"/>
  <c r="F774" i="4"/>
  <c r="F773" i="4"/>
  <c r="F772" i="4"/>
  <c r="K763" i="4"/>
  <c r="J763" i="4"/>
  <c r="I763" i="4"/>
  <c r="H763" i="4"/>
  <c r="G763" i="4"/>
  <c r="K762" i="4"/>
  <c r="J762" i="4"/>
  <c r="I762" i="4"/>
  <c r="H762" i="4"/>
  <c r="G762" i="4"/>
  <c r="K761" i="4"/>
  <c r="J761" i="4"/>
  <c r="I761" i="4"/>
  <c r="H761" i="4"/>
  <c r="G761" i="4"/>
  <c r="K760" i="4"/>
  <c r="J760" i="4"/>
  <c r="I760" i="4"/>
  <c r="H760" i="4"/>
  <c r="G760" i="4"/>
  <c r="F759" i="4"/>
  <c r="F758" i="4"/>
  <c r="F757" i="4"/>
  <c r="F756" i="4"/>
  <c r="F755" i="4"/>
  <c r="F754" i="4"/>
  <c r="F753" i="4"/>
  <c r="F752" i="4"/>
  <c r="F751" i="4"/>
  <c r="F750" i="4"/>
  <c r="F749" i="4"/>
  <c r="F748" i="4"/>
  <c r="F747" i="4"/>
  <c r="F746" i="4"/>
  <c r="F745" i="4"/>
  <c r="F744" i="4"/>
  <c r="F743" i="4"/>
  <c r="F742" i="4"/>
  <c r="F741" i="4"/>
  <c r="F740" i="4"/>
  <c r="F739" i="4"/>
  <c r="F738" i="4"/>
  <c r="F737" i="4"/>
  <c r="F736" i="4"/>
  <c r="F733" i="4"/>
  <c r="F732" i="4"/>
  <c r="F731" i="4"/>
  <c r="F730" i="4"/>
  <c r="F729" i="4"/>
  <c r="F728" i="4"/>
  <c r="F727" i="4"/>
  <c r="F726" i="4"/>
  <c r="F725" i="4"/>
  <c r="F724" i="4"/>
  <c r="F723" i="4"/>
  <c r="F722" i="4"/>
  <c r="F721" i="4"/>
  <c r="F720" i="4"/>
  <c r="F719" i="4"/>
  <c r="F718" i="4"/>
  <c r="F717" i="4"/>
  <c r="F716" i="4"/>
  <c r="F715" i="4"/>
  <c r="F714" i="4"/>
  <c r="F713" i="4"/>
  <c r="F712" i="4"/>
  <c r="F711" i="4"/>
  <c r="F710" i="4"/>
  <c r="F709" i="4"/>
  <c r="F708" i="4"/>
  <c r="F707" i="4"/>
  <c r="F706" i="4"/>
  <c r="F705" i="4"/>
  <c r="F704" i="4"/>
  <c r="F703" i="4"/>
  <c r="F702" i="4"/>
  <c r="F701" i="4"/>
  <c r="F700" i="4"/>
  <c r="F699" i="4"/>
  <c r="F698" i="4"/>
  <c r="K694" i="4"/>
  <c r="J694" i="4"/>
  <c r="I694" i="4"/>
  <c r="H694" i="4"/>
  <c r="G694" i="4"/>
  <c r="K693" i="4"/>
  <c r="J693" i="4"/>
  <c r="I693" i="4"/>
  <c r="H693" i="4"/>
  <c r="G693" i="4"/>
  <c r="K692" i="4"/>
  <c r="J692" i="4"/>
  <c r="I692" i="4"/>
  <c r="H692" i="4"/>
  <c r="G692" i="4"/>
  <c r="K691" i="4"/>
  <c r="J691" i="4"/>
  <c r="I691" i="4"/>
  <c r="H691" i="4"/>
  <c r="G691" i="4"/>
  <c r="F690" i="4"/>
  <c r="F689" i="4"/>
  <c r="F688" i="4"/>
  <c r="F687" i="4"/>
  <c r="F686" i="4"/>
  <c r="F685" i="4"/>
  <c r="F684" i="4"/>
  <c r="F683" i="4"/>
  <c r="F682" i="4"/>
  <c r="F681" i="4"/>
  <c r="F680" i="4"/>
  <c r="F679" i="4"/>
  <c r="F677" i="4"/>
  <c r="F676" i="4"/>
  <c r="F675" i="4"/>
  <c r="F674" i="4"/>
  <c r="F673" i="4"/>
  <c r="F672" i="4"/>
  <c r="F671" i="4"/>
  <c r="F670" i="4"/>
  <c r="F669" i="4"/>
  <c r="F668" i="4"/>
  <c r="F667" i="4"/>
  <c r="F666" i="4"/>
  <c r="F665" i="4"/>
  <c r="F664" i="4"/>
  <c r="F663" i="4"/>
  <c r="F662" i="4"/>
  <c r="F661" i="4"/>
  <c r="F660" i="4"/>
  <c r="F659" i="4"/>
  <c r="F656" i="4"/>
  <c r="F655" i="4"/>
  <c r="F654" i="4"/>
  <c r="F653" i="4"/>
  <c r="F652" i="4"/>
  <c r="F651" i="4"/>
  <c r="F650" i="4"/>
  <c r="F649" i="4"/>
  <c r="F648" i="4"/>
  <c r="F647" i="4"/>
  <c r="F646" i="4"/>
  <c r="F645" i="4"/>
  <c r="F644" i="4"/>
  <c r="F643" i="4"/>
  <c r="F642" i="4"/>
  <c r="F641" i="4"/>
  <c r="F640" i="4"/>
  <c r="F639" i="4"/>
  <c r="F638" i="4"/>
  <c r="F637" i="4"/>
  <c r="F636" i="4"/>
  <c r="F635" i="4"/>
  <c r="F634" i="4"/>
  <c r="F633" i="4"/>
  <c r="K631" i="4"/>
  <c r="J631" i="4"/>
  <c r="J767" i="4" s="1"/>
  <c r="I631" i="4"/>
  <c r="H631" i="4"/>
  <c r="G631" i="4"/>
  <c r="K630" i="4"/>
  <c r="K766" i="4" s="1"/>
  <c r="J630" i="4"/>
  <c r="I630" i="4"/>
  <c r="H630" i="4"/>
  <c r="G630" i="4"/>
  <c r="G766" i="4" s="1"/>
  <c r="K629" i="4"/>
  <c r="K765" i="4" s="1"/>
  <c r="J629" i="4"/>
  <c r="I629" i="4"/>
  <c r="H629" i="4"/>
  <c r="H765" i="4" s="1"/>
  <c r="G629" i="4"/>
  <c r="G765" i="4" s="1"/>
  <c r="K628" i="4"/>
  <c r="J628" i="4"/>
  <c r="I628" i="4"/>
  <c r="I764" i="4" s="1"/>
  <c r="H628" i="4"/>
  <c r="H764" i="4" s="1"/>
  <c r="G628" i="4"/>
  <c r="F627" i="4"/>
  <c r="F626" i="4"/>
  <c r="F625" i="4"/>
  <c r="F624" i="4"/>
  <c r="F623" i="4"/>
  <c r="F622" i="4"/>
  <c r="F621" i="4"/>
  <c r="F620" i="4"/>
  <c r="F617" i="4"/>
  <c r="F616" i="4"/>
  <c r="F615" i="4"/>
  <c r="F614" i="4"/>
  <c r="F613" i="4"/>
  <c r="F612" i="4"/>
  <c r="F611" i="4"/>
  <c r="F610" i="4"/>
  <c r="F609" i="4"/>
  <c r="F608" i="4"/>
  <c r="F607" i="4"/>
  <c r="F606" i="4"/>
  <c r="K602" i="4"/>
  <c r="J602" i="4"/>
  <c r="I602" i="4"/>
  <c r="H602" i="4"/>
  <c r="G602" i="4"/>
  <c r="K601" i="4"/>
  <c r="J601" i="4"/>
  <c r="I601" i="4"/>
  <c r="H601" i="4"/>
  <c r="G601" i="4"/>
  <c r="K600" i="4"/>
  <c r="J600" i="4"/>
  <c r="I600" i="4"/>
  <c r="H600" i="4"/>
  <c r="G600" i="4"/>
  <c r="K599" i="4"/>
  <c r="J599" i="4"/>
  <c r="I599" i="4"/>
  <c r="H599" i="4"/>
  <c r="G599" i="4"/>
  <c r="F598" i="4"/>
  <c r="F597" i="4"/>
  <c r="F596" i="4"/>
  <c r="F595" i="4"/>
  <c r="F594" i="4"/>
  <c r="F593" i="4"/>
  <c r="F592" i="4"/>
  <c r="F591" i="4"/>
  <c r="F590" i="4"/>
  <c r="F589" i="4"/>
  <c r="F588" i="4"/>
  <c r="F587" i="4"/>
  <c r="F586" i="4"/>
  <c r="F585" i="4"/>
  <c r="F584" i="4"/>
  <c r="F583" i="4"/>
  <c r="F580" i="4"/>
  <c r="F579" i="4"/>
  <c r="F578" i="4"/>
  <c r="F577" i="4"/>
  <c r="F576" i="4"/>
  <c r="F575" i="4"/>
  <c r="F574" i="4"/>
  <c r="F573" i="4"/>
  <c r="K570" i="4"/>
  <c r="J570" i="4"/>
  <c r="I570" i="4"/>
  <c r="H570" i="4"/>
  <c r="G570" i="4"/>
  <c r="K569" i="4"/>
  <c r="J569" i="4"/>
  <c r="I569" i="4"/>
  <c r="H569" i="4"/>
  <c r="G569" i="4"/>
  <c r="K568" i="4"/>
  <c r="J568" i="4"/>
  <c r="I568" i="4"/>
  <c r="H568" i="4"/>
  <c r="G568" i="4"/>
  <c r="K567" i="4"/>
  <c r="J567" i="4"/>
  <c r="I567" i="4"/>
  <c r="H567" i="4"/>
  <c r="G567" i="4"/>
  <c r="F565" i="4"/>
  <c r="F564" i="4"/>
  <c r="F562" i="4"/>
  <c r="F561" i="4"/>
  <c r="F560" i="4"/>
  <c r="F559" i="4"/>
  <c r="F558" i="4"/>
  <c r="F557" i="4"/>
  <c r="F556" i="4"/>
  <c r="F555" i="4"/>
  <c r="F554" i="4"/>
  <c r="F553" i="4"/>
  <c r="F552" i="4"/>
  <c r="F551" i="4"/>
  <c r="F550" i="4"/>
  <c r="F549" i="4"/>
  <c r="F548" i="4"/>
  <c r="F547" i="4"/>
  <c r="K538" i="4"/>
  <c r="J538" i="4"/>
  <c r="I538" i="4"/>
  <c r="H538" i="4"/>
  <c r="G538" i="4"/>
  <c r="K537" i="4"/>
  <c r="J537" i="4"/>
  <c r="I537" i="4"/>
  <c r="H537" i="4"/>
  <c r="G537" i="4"/>
  <c r="K536" i="4"/>
  <c r="J536" i="4"/>
  <c r="I536" i="4"/>
  <c r="H536" i="4"/>
  <c r="G536" i="4"/>
  <c r="K535" i="4"/>
  <c r="J535" i="4"/>
  <c r="I535" i="4"/>
  <c r="H535" i="4"/>
  <c r="G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K401" i="4"/>
  <c r="J401" i="4"/>
  <c r="I401" i="4"/>
  <c r="H401" i="4"/>
  <c r="G401" i="4"/>
  <c r="K400" i="4"/>
  <c r="J400" i="4"/>
  <c r="I400" i="4"/>
  <c r="H400" i="4"/>
  <c r="G400" i="4"/>
  <c r="K399" i="4"/>
  <c r="J399" i="4"/>
  <c r="I399" i="4"/>
  <c r="H399" i="4"/>
  <c r="G399" i="4"/>
  <c r="K398" i="4"/>
  <c r="J398" i="4"/>
  <c r="I398" i="4"/>
  <c r="H398" i="4"/>
  <c r="G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7" i="4"/>
  <c r="F256" i="4"/>
  <c r="F255" i="4"/>
  <c r="F254" i="4"/>
  <c r="K252" i="4"/>
  <c r="J252" i="4"/>
  <c r="I252" i="4"/>
  <c r="H252" i="4"/>
  <c r="G252" i="4"/>
  <c r="K251" i="4"/>
  <c r="J251" i="4"/>
  <c r="I251" i="4"/>
  <c r="H251" i="4"/>
  <c r="G251" i="4"/>
  <c r="K250" i="4"/>
  <c r="J250" i="4"/>
  <c r="I250" i="4"/>
  <c r="H250" i="4"/>
  <c r="G250" i="4"/>
  <c r="K249" i="4"/>
  <c r="J249" i="4"/>
  <c r="I249" i="4"/>
  <c r="H249" i="4"/>
  <c r="G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K209" i="4"/>
  <c r="J209" i="4"/>
  <c r="I209" i="4"/>
  <c r="H209" i="4"/>
  <c r="G209" i="4"/>
  <c r="K208" i="4"/>
  <c r="J208" i="4"/>
  <c r="I208" i="4"/>
  <c r="H208" i="4"/>
  <c r="G208" i="4"/>
  <c r="K207" i="4"/>
  <c r="J207" i="4"/>
  <c r="I207" i="4"/>
  <c r="H207" i="4"/>
  <c r="G207" i="4"/>
  <c r="K206" i="4"/>
  <c r="J206" i="4"/>
  <c r="I206" i="4"/>
  <c r="H206" i="4"/>
  <c r="G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5" i="4"/>
  <c r="F144" i="4"/>
  <c r="F143" i="4"/>
  <c r="F142" i="4"/>
  <c r="K140" i="4"/>
  <c r="J140" i="4"/>
  <c r="I140" i="4"/>
  <c r="H140" i="4"/>
  <c r="G140" i="4"/>
  <c r="K139" i="4"/>
  <c r="J139" i="4"/>
  <c r="I139" i="4"/>
  <c r="I541" i="4" s="1"/>
  <c r="H139" i="4"/>
  <c r="K138" i="4"/>
  <c r="J138" i="4"/>
  <c r="I138" i="4"/>
  <c r="H138" i="4"/>
  <c r="K137" i="4"/>
  <c r="J137" i="4"/>
  <c r="I137" i="4"/>
  <c r="H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G540" i="4" l="1"/>
  <c r="G966" i="4" s="1"/>
  <c r="F966" i="4" s="1"/>
  <c r="J541" i="4"/>
  <c r="H539" i="4"/>
  <c r="F250" i="4"/>
  <c r="F252" i="4"/>
  <c r="J764" i="4"/>
  <c r="I765" i="4"/>
  <c r="H766" i="4"/>
  <c r="G767" i="4"/>
  <c r="K767" i="4"/>
  <c r="F762" i="4"/>
  <c r="F251" i="4"/>
  <c r="G764" i="4"/>
  <c r="K764" i="4"/>
  <c r="J765" i="4"/>
  <c r="I766" i="4"/>
  <c r="F209" i="4"/>
  <c r="F691" i="4"/>
  <c r="F761" i="4"/>
  <c r="F138" i="4"/>
  <c r="F399" i="4"/>
  <c r="I571" i="4"/>
  <c r="I603" i="4"/>
  <c r="F602" i="4"/>
  <c r="K964" i="4"/>
  <c r="F962" i="4"/>
  <c r="J571" i="4"/>
  <c r="F760" i="4"/>
  <c r="H540" i="4"/>
  <c r="H966" i="4" s="1"/>
  <c r="G541" i="4"/>
  <c r="K541" i="4"/>
  <c r="K967" i="4" s="1"/>
  <c r="K571" i="4"/>
  <c r="G603" i="4"/>
  <c r="K768" i="4"/>
  <c r="F631" i="4"/>
  <c r="J916" i="4"/>
  <c r="I964" i="4"/>
  <c r="F961" i="4"/>
  <c r="F207" i="4"/>
  <c r="F249" i="4"/>
  <c r="F601" i="4"/>
  <c r="H964" i="4"/>
  <c r="F963" i="4"/>
  <c r="G539" i="4"/>
  <c r="G965" i="4" s="1"/>
  <c r="I540" i="4"/>
  <c r="H541" i="4"/>
  <c r="H967" i="4" s="1"/>
  <c r="G968" i="4"/>
  <c r="K542" i="4"/>
  <c r="K968" i="4" s="1"/>
  <c r="F537" i="4"/>
  <c r="F569" i="4"/>
  <c r="J766" i="4"/>
  <c r="I767" i="4"/>
  <c r="F763" i="4"/>
  <c r="G916" i="4"/>
  <c r="K916" i="4"/>
  <c r="J964" i="4"/>
  <c r="F912" i="4"/>
  <c r="F915" i="4"/>
  <c r="F913" i="4"/>
  <c r="I916" i="4"/>
  <c r="F914" i="4"/>
  <c r="F693" i="4"/>
  <c r="F692" i="4"/>
  <c r="F694" i="4"/>
  <c r="F600" i="4"/>
  <c r="J603" i="4"/>
  <c r="K603" i="4"/>
  <c r="F599" i="4"/>
  <c r="F538" i="4"/>
  <c r="F568" i="4"/>
  <c r="H571" i="4"/>
  <c r="G571" i="4"/>
  <c r="F570" i="4"/>
  <c r="K540" i="4"/>
  <c r="K966" i="4" s="1"/>
  <c r="K539" i="4"/>
  <c r="K965" i="4" s="1"/>
  <c r="J539" i="4"/>
  <c r="J965" i="4" s="1"/>
  <c r="F536" i="4"/>
  <c r="I539" i="4"/>
  <c r="I965" i="4" s="1"/>
  <c r="F535" i="4"/>
  <c r="J542" i="4"/>
  <c r="J968" i="4" s="1"/>
  <c r="F401" i="4"/>
  <c r="I542" i="4"/>
  <c r="H542" i="4"/>
  <c r="G964" i="4"/>
  <c r="H965" i="4"/>
  <c r="F764" i="4"/>
  <c r="G768" i="4"/>
  <c r="J540" i="4"/>
  <c r="I967" i="4"/>
  <c r="F208" i="4"/>
  <c r="F400" i="4"/>
  <c r="F140" i="4"/>
  <c r="J967" i="4"/>
  <c r="F206" i="4"/>
  <c r="F398" i="4"/>
  <c r="F567" i="4"/>
  <c r="F630" i="4"/>
  <c r="H603" i="4"/>
  <c r="F628" i="4"/>
  <c r="H767" i="4"/>
  <c r="H768" i="4" s="1"/>
  <c r="H916" i="4"/>
  <c r="F137" i="4"/>
  <c r="F139" i="4"/>
  <c r="F629" i="4"/>
  <c r="I968" i="4" l="1"/>
  <c r="F766" i="4"/>
  <c r="I768" i="4"/>
  <c r="F964" i="4"/>
  <c r="F765" i="4"/>
  <c r="F571" i="4"/>
  <c r="J966" i="4"/>
  <c r="J969" i="4" s="1"/>
  <c r="I966" i="4"/>
  <c r="I969" i="4" s="1"/>
  <c r="J768" i="4"/>
  <c r="F916" i="4"/>
  <c r="G543" i="4"/>
  <c r="F541" i="4"/>
  <c r="F767" i="4"/>
  <c r="G967" i="4"/>
  <c r="F967" i="4" s="1"/>
  <c r="H543" i="4"/>
  <c r="F603" i="4"/>
  <c r="K543" i="4"/>
  <c r="H968" i="4"/>
  <c r="F540" i="4"/>
  <c r="F539" i="4"/>
  <c r="F542" i="4"/>
  <c r="I543" i="4"/>
  <c r="K969" i="4"/>
  <c r="J543" i="4"/>
  <c r="F965" i="4"/>
  <c r="F768" i="4"/>
  <c r="F968" i="4" l="1"/>
  <c r="G969" i="4"/>
  <c r="F543" i="4"/>
  <c r="H969" i="4"/>
</calcChain>
</file>

<file path=xl/sharedStrings.xml><?xml version="1.0" encoding="utf-8"?>
<sst xmlns="http://schemas.openxmlformats.org/spreadsheetml/2006/main" count="1789" uniqueCount="741">
  <si>
    <t>Додаток 2</t>
  </si>
  <si>
    <t>№</t>
  </si>
  <si>
    <t>Найменування заходу</t>
  </si>
  <si>
    <t>Очікувані результати виконання та ефективність заходу</t>
  </si>
  <si>
    <t xml:space="preserve">Прогнозований обсяг фінансових ресурсів для виконання заходів            (тис. гривень), всього </t>
  </si>
  <si>
    <t>У тому числі за роками, тис. гривень</t>
  </si>
  <si>
    <t>І. Охорона і раціональне використання водних ресурсів</t>
  </si>
  <si>
    <t>1.1. Будівництво та реконструкція очисних споруд</t>
  </si>
  <si>
    <t>1.1.1</t>
  </si>
  <si>
    <t>Реконструкція очисних споруд                       смт Зарічне Рівненської області</t>
  </si>
  <si>
    <t>запобігання забрудненню р. Стир стічними та каналізаційними водами</t>
  </si>
  <si>
    <t>державний</t>
  </si>
  <si>
    <t>обласний</t>
  </si>
  <si>
    <t>місцеві</t>
  </si>
  <si>
    <t>інші кошти</t>
  </si>
  <si>
    <t>1.1.2</t>
  </si>
  <si>
    <t>Реконструкція каналізаційних очисних споруд в смт Смига Смизької селищної ради</t>
  </si>
  <si>
    <t>зниження рівня забруднення р. Ікви неочищеними стічними водами</t>
  </si>
  <si>
    <t>1.1.3</t>
  </si>
  <si>
    <t>охорона довкілля шляхом ліквідації септиків та спрямування забруднених стічних вод на очисні споруди</t>
  </si>
  <si>
    <t>1.1.4</t>
  </si>
  <si>
    <t>зниження рівня забруднення р. Іква неочищеними стічними водами</t>
  </si>
  <si>
    <t>1.1.5</t>
  </si>
  <si>
    <t>2</t>
  </si>
  <si>
    <t>1.1.6</t>
  </si>
  <si>
    <t>Реконструкція очисних споруд                     вул. Деражненська, смт Клевань</t>
  </si>
  <si>
    <t>1.1.7</t>
  </si>
  <si>
    <t>Модернізація (реконструкція) очисних споруд вул. Клеванська 4, с. Зоря</t>
  </si>
  <si>
    <t>функціонування очисних споруд на належному рівні</t>
  </si>
  <si>
    <t>1.1.8</t>
  </si>
  <si>
    <t>Реконструкція каналізаційних очисних споруд м. Костопіль потужністю                 5000 м.куб/добу</t>
  </si>
  <si>
    <t>функціонування очисних споруд на належному рівні, припинення забруднення р. Замчисько</t>
  </si>
  <si>
    <t>1.1.9</t>
  </si>
  <si>
    <t>Реконструкція очисних споруд м. Острог Рівненської області</t>
  </si>
  <si>
    <t>запобігання забрудненню довкілля стічними та каналізаційними водами</t>
  </si>
  <si>
    <t>1.1.10</t>
  </si>
  <si>
    <t>Будівництво очисних споруд  Військового містечка "Надія" в с. Плоске Рівненського району Рівненської області</t>
  </si>
  <si>
    <t>1.1.11</t>
  </si>
  <si>
    <t>1.1.12</t>
  </si>
  <si>
    <t>1.1.13</t>
  </si>
  <si>
    <t xml:space="preserve">зменшення забруднення      
р. Горинь
</t>
  </si>
  <si>
    <t>3</t>
  </si>
  <si>
    <t>1.1.14</t>
  </si>
  <si>
    <t>запобігання забрудненню р. Случ</t>
  </si>
  <si>
    <t>1.1.15</t>
  </si>
  <si>
    <t xml:space="preserve">зменшення забруднення      
р. Случ
</t>
  </si>
  <si>
    <t>1.1.16</t>
  </si>
  <si>
    <t>Реконструкція очисних споруд  № 1 по вулиці Заводська, 15 в м. Сарни Рівненської області</t>
  </si>
  <si>
    <t>1.1.17</t>
  </si>
  <si>
    <t xml:space="preserve"> очищення господарсько-побутових стічних вод</t>
  </si>
  <si>
    <t>1.1.18</t>
  </si>
  <si>
    <t>охорона довкілля шляхом очищення господарсько-побутових стічних вод на установці "КУБО-6"</t>
  </si>
  <si>
    <t>1.1.19</t>
  </si>
  <si>
    <t xml:space="preserve">доведення стану функціонування очисних споруд до вимог природоохоронного законодавства </t>
  </si>
  <si>
    <t>1.1.20</t>
  </si>
  <si>
    <t>Будівництво піскового майданчика на очисних спорудах каналізації м. Рівне</t>
  </si>
  <si>
    <t xml:space="preserve">функціонування каналізаційних споруд на належному рівні </t>
  </si>
  <si>
    <t xml:space="preserve"> РОВКП ВКГ "Рівнеоблводоканал"</t>
  </si>
  <si>
    <t>1.1.21</t>
  </si>
  <si>
    <t xml:space="preserve">Реконструкція та розширення очисних споруд каналізації м. Дубно Рівненської області </t>
  </si>
  <si>
    <t>1.1.22</t>
  </si>
  <si>
    <t>Будівництво очисних споруд с. Боремель Дубенського району Рівненської області</t>
  </si>
  <si>
    <t>забезпечення підвищення надійності та екологічної безпеки роботи системи водовідведення; в результаті впровадження нових технологій, реконструкції очисних споруд забезпечити якість біологічного очищення промислово-побутових стічних вод с. Боремель відповідно до нормативів ГДС</t>
  </si>
  <si>
    <t>4</t>
  </si>
  <si>
    <t>1.1.23</t>
  </si>
  <si>
    <t>Будівництво очисних споруд в                       смт Рокитне</t>
  </si>
  <si>
    <t>забепечення якості очистки каналізаційних стоків</t>
  </si>
  <si>
    <t>1.1.24</t>
  </si>
  <si>
    <t>Реконструкція очисних споруд                      смт Соснове</t>
  </si>
  <si>
    <t>забезпечення якісного очищення стічних вод</t>
  </si>
  <si>
    <t>1.1.25</t>
  </si>
  <si>
    <t>1.1.26</t>
  </si>
  <si>
    <t>Будівництво мереж міської каналізації житлових будинків по вул. Шевченка               в м. Дубровиця</t>
  </si>
  <si>
    <t>зменшення забруднення довкілля стічними та каналізацйними водами</t>
  </si>
  <si>
    <t>1.1.27</t>
  </si>
  <si>
    <t>Будівництво мереж міської каналізації у центрі міста Дубровиця</t>
  </si>
  <si>
    <t>1.1.28</t>
  </si>
  <si>
    <t>1.1.29</t>
  </si>
  <si>
    <t>охорона довкілля шляхом очищення господарсько-побутових стічних вод на установці "КУБО"</t>
  </si>
  <si>
    <t xml:space="preserve">Всього </t>
  </si>
  <si>
    <t>1.2. Будівництво, реконструкція каналізаційних насосних станцій, каналізаційних мереж</t>
  </si>
  <si>
    <t>1.2.1</t>
  </si>
  <si>
    <t>Реконструкція системи водовідведення           смт Зарічне, Рівненської області (довжиною 1200 м)</t>
  </si>
  <si>
    <t>запобігання забрудненню водних об'єктів та земель</t>
  </si>
  <si>
    <t>1.2.2</t>
  </si>
  <si>
    <t>Будівництво каналізаційної мережі мікрорайону "Заріччя" в м. Костопіль</t>
  </si>
  <si>
    <t>зменшення забруднення довкілля стічними та каналізаційними водами, покращення санітарно-екологічного стану м. Костопіль</t>
  </si>
  <si>
    <t>1.2.3</t>
  </si>
  <si>
    <t>зменшення забруднення довкілля стічними та каналізаційними водами</t>
  </si>
  <si>
    <t>1.2.4</t>
  </si>
  <si>
    <t>підвищення надійності і ефективності функціонування системи водовідведення міста Костопіль, усунення джерел забруднення вод підземного горизонту</t>
  </si>
  <si>
    <t>1.2.5</t>
  </si>
  <si>
    <t>1.2.6</t>
  </si>
  <si>
    <t>1.2.7</t>
  </si>
  <si>
    <t>Реконструкція каналізаційного колектора по вул. Будівельників (район ДБК) в                        м. Рівне</t>
  </si>
  <si>
    <t>1.2.8</t>
  </si>
  <si>
    <t>1.2.9</t>
  </si>
  <si>
    <t>Будівництво каналізаційних мереж по                              вул. Шевченка та вул. Пекарській                                  м. Дубно</t>
  </si>
  <si>
    <t>1.2.10</t>
  </si>
  <si>
    <t xml:space="preserve">Реконструкція головної каналізаційної насосної станції на вул. Замковій, 36                  в м. Дубно Рівненської області </t>
  </si>
  <si>
    <t>заміна технологічних трубопроводів, електронасосного обладнання, запірної арматури, частотних перетворювачів, ремонт приймальної камери та насосного відділення</t>
  </si>
  <si>
    <t>6</t>
  </si>
  <si>
    <t>1.2.11</t>
  </si>
  <si>
    <t>1.2.12</t>
  </si>
  <si>
    <t xml:space="preserve">Реконструкція самопливного каналізаційного колектора від ГКС до заводу ГТВ в м. Дубно  </t>
  </si>
  <si>
    <t>заміна 160 м.п. аварійної ділянки, герметизація вводів, ремонт колодязів</t>
  </si>
  <si>
    <t>1.2.13</t>
  </si>
  <si>
    <t>1.2.14</t>
  </si>
  <si>
    <t>Будівництво каналізаційної мережі                          смт Рокитне Рівненської області</t>
  </si>
  <si>
    <t>недопущення забруднення підземних  вод</t>
  </si>
  <si>
    <t>1.2.15</t>
  </si>
  <si>
    <t>Реконструкція каналізаційної мережі на КНС по вул. Набережна, 1 с. Бабин Рівненського району Рівненської області</t>
  </si>
  <si>
    <t>Всього</t>
  </si>
  <si>
    <t xml:space="preserve">1.3. Придбання насосного, технологічного обладнання для заміни такого, що використало свої можливості, та приладів контролю за кількістю та якістю поверхневих, підземних та стічних вод  </t>
  </si>
  <si>
    <t>1.3.1</t>
  </si>
  <si>
    <t>1.3.2</t>
  </si>
  <si>
    <t>покращення ступеня очистки стічних вод, запобігання виникненню аварійних ситуацій на каналізаційній мережі</t>
  </si>
  <si>
    <t>1.3.3</t>
  </si>
  <si>
    <t>Придбання насосного обладнання для заміни такого, що використало свої технічні можливості на комунальних каналізаційних системах Острозької територіальної громади</t>
  </si>
  <si>
    <t xml:space="preserve"> запобігання виникненню аварійних ситуацій на каналізаційній мережі</t>
  </si>
  <si>
    <t>7</t>
  </si>
  <si>
    <t>1.3.4</t>
  </si>
  <si>
    <t>1.3.5</t>
  </si>
  <si>
    <t>придбання решіток механічних для заміни старих решіток типу РМУ 1Б та РМУ 1В, у яких закінчився строк експлуатації, для покращення рівня механічного очищення господарсько-фекальних стічних вод на очисних спорудах</t>
  </si>
  <si>
    <t>1.3.6</t>
  </si>
  <si>
    <t>Придбання приладів для здійснення контролю за кількістю та якістю стічних вод для лабораторії хімічного аналізу стічної води РОВКП ВКГ "Рівнеоблводоканал"</t>
  </si>
  <si>
    <t>1.3.7</t>
  </si>
  <si>
    <t xml:space="preserve">придбання решіток механічних для заміни старих решіток типу РМВ 600/800 та МГТ, у яких закінчився строк експлуатації, для покращення рівня механічного очищення господарсько-фекальних стічних вод </t>
  </si>
  <si>
    <t>1.3.8</t>
  </si>
  <si>
    <t>Придбання технологічного обладнання для заміни такого, що використало свої технічні можливості на комунальних каналізаційних системах                                                          РОВКП ВКГ "Рівнеоблводоканал" (магістральних засувок)</t>
  </si>
  <si>
    <t>встановлення магістральних засувок на каналізаційній мережі для запобігання аварійної зупинки каналізаційних насосних станцій і витоку  на поверхню неочищених стоків та забруднення довкілля</t>
  </si>
  <si>
    <t>1.3.9</t>
  </si>
  <si>
    <t xml:space="preserve">Придбання приладів для здійснення діагностичного моніторингу поверхневих вод  в річках Рівненської області </t>
  </si>
  <si>
    <t>отримання системних повних та достовірних даних про стан забруднення поверхневих вод за гідрофізичними, гідрохімічними, гідробіологічними, гідроморфологічними показниками</t>
  </si>
  <si>
    <t>Рівненський обласний центр з гідрометеорології</t>
  </si>
  <si>
    <t>1.4. Поліпшення технічного стану, відновлення і підтримання сприятливого гідрологічного режиму  водних об'єктів</t>
  </si>
  <si>
    <t>1.4.1</t>
  </si>
  <si>
    <t>Відновлення сприятливого гідрологічного режиму р. Іква в смт Млинів та підтримання належного санітарно-екологічного стану водоймищ на території Млинівського району</t>
  </si>
  <si>
    <t>поліпшення санітарного стану та благоустрою р. Іква та водойм, зокрема, захист від замулення</t>
  </si>
  <si>
    <t>8</t>
  </si>
  <si>
    <t>1.4.2</t>
  </si>
  <si>
    <t>Виконання заходів щодо відновлення та підтримання гідрологічного режиму                       р. Баранська на території Крупецької сільської ради (будівництво)</t>
  </si>
  <si>
    <t>1.4.3</t>
  </si>
  <si>
    <t>Виконання заходів щодо відновлення та підтримання гідрологічного режиму                       р. Пляшівка на території Крупецької сільської ради (будівництво)</t>
  </si>
  <si>
    <t>1.4.4</t>
  </si>
  <si>
    <t>Реконструкція водойми по вул. Застав'я в смт Гоща</t>
  </si>
  <si>
    <t>1.4.5</t>
  </si>
  <si>
    <t>покращення екологічного стану                             р. Замчисько</t>
  </si>
  <si>
    <t>1.4.6</t>
  </si>
  <si>
    <t>Відновлення і підтримання сприятливого гідрологічного та санітарного стану                 р. Корчик в межах м. Корець (будівництво)</t>
  </si>
  <si>
    <t>покращення екологічного стану                                р. Корчик</t>
  </si>
  <si>
    <t>1.4.7</t>
  </si>
  <si>
    <t>Відновлення і підтримання сприятливого гідрологічного та санітарного стану                            р. Стубелка в смт Мізоч (будівництво)</t>
  </si>
  <si>
    <t>відновлення екологічного стану  русла протяжністю 1,84 км р. Стубелка</t>
  </si>
  <si>
    <t>1.4.8</t>
  </si>
  <si>
    <t xml:space="preserve">Проведення заходів щодо відновлення і підтримання сприятливого гідрологічного режиму та санітарного стану Басівкутського водосховища від ПК0+00 до ПК35+56 в місті Рівному (будівництво)
</t>
  </si>
  <si>
    <t>1.4.9</t>
  </si>
  <si>
    <t>Реконструкція гідротехнічної споруди шлюза-регулятора Басівкутського водосховища на вул. Басівкутській в                                  місті Рівному</t>
  </si>
  <si>
    <t xml:space="preserve">поновлення русла річки Устя до 
самоочищення та регулювання, покращення її санітарно-екологічного стану, покращення якості води
</t>
  </si>
  <si>
    <t>9</t>
  </si>
  <si>
    <t>1.4.10</t>
  </si>
  <si>
    <t xml:space="preserve">Виконання заходів щодо відновлення і підтримання сприятливого гідрологічного режиму р. Іква, а також заходів для боротьби зі шкідливою дією вод у м. Дубно та на території Дубенського району (будівництво)        </t>
  </si>
  <si>
    <t>захист  237 га сільськогосподарських угідь, покращення екологічного стану території</t>
  </si>
  <si>
    <t>1.4.11</t>
  </si>
  <si>
    <t>1.4.12</t>
  </si>
  <si>
    <t>Виконання заходів з відновлення і підтримання сприятливого гідрологічного режиму та санітарного стану р. Устя  на території Рівненського району (будівництво)</t>
  </si>
  <si>
    <t>відновлення та підтримання сприятливого гідрологічного режиму 29,0 км річки, покращення екологічного стану на території Городоцької, Клеванської, Зорянської, Рівненської, Корнинської територіальних громад</t>
  </si>
  <si>
    <t>1.4.13</t>
  </si>
  <si>
    <t>Заходи щодо відновлення і підтримання сприятливого гідрологічного режиму та санітарного стану р. Корчик в                             с. Новий Корець  Рівненського району (будівництво)</t>
  </si>
  <si>
    <t>зменшення загрози підтоплення та поліпшення екологічного стану</t>
  </si>
  <si>
    <t>1.4.14</t>
  </si>
  <si>
    <t>Заходи щодо відновлення і підтримання сприятливого гідрологічного режиму та санітарного стану р. Стубелка на території Рівненського та Дубенського районів (будівництво)</t>
  </si>
  <si>
    <t>1.4.15</t>
  </si>
  <si>
    <t>Упорядкування джерел на території  Вараського району</t>
  </si>
  <si>
    <t>упорядкування 5 джерел та прилеглої території</t>
  </si>
  <si>
    <t>1.4.16</t>
  </si>
  <si>
    <t>Упорядкування джерел на території  Сарненського району</t>
  </si>
  <si>
    <t>1.4.17</t>
  </si>
  <si>
    <t>Відновлення та впорядкування джерела в                     с. Ставки  Городоцької територіальної громади Рівненського району</t>
  </si>
  <si>
    <t>покращення екологічного стану джерела,  припинення джерела забруднення</t>
  </si>
  <si>
    <t>10</t>
  </si>
  <si>
    <t>1.4.18</t>
  </si>
  <si>
    <t>1.4.19</t>
  </si>
  <si>
    <t>1.4.20</t>
  </si>
  <si>
    <t>Відновлення та впорядкування джерела в                  м. Корець  на території Корецької територіальної громади Рівненського району</t>
  </si>
  <si>
    <t>1.4.21</t>
  </si>
  <si>
    <t xml:space="preserve">Відновлення та впорядкування джерела в                       с. Пирятин Дубенського району 
</t>
  </si>
  <si>
    <t>1.4.22</t>
  </si>
  <si>
    <t xml:space="preserve">Відновлення та впорядкування джерела в       с. Верба  Дубенського району </t>
  </si>
  <si>
    <t>1.4.23</t>
  </si>
  <si>
    <t>1.4.24</t>
  </si>
  <si>
    <t>Очищення, поглиблення та розширення русла р. Іква в межах міста Дубно (будівництво)</t>
  </si>
  <si>
    <t xml:space="preserve">очищення, поглиблення та розширення русла р. Іква
</t>
  </si>
  <si>
    <t>1.4.25</t>
  </si>
  <si>
    <t>Відновлення сприятливого гідрологічного режиму та санітарного стану стариці р. Іква в межах міста Дубно Рівненської області (будівництво)</t>
  </si>
  <si>
    <t>покращення стану річки Іква</t>
  </si>
  <si>
    <t>1.4.26</t>
  </si>
  <si>
    <t>Відновлення гідрологічного режиму (днопоглиблювальні роботи) на ділянці                р. Устя, що розташована на території Городоцької сільської ради (будівництво) Рівненського району</t>
  </si>
  <si>
    <t>11</t>
  </si>
  <si>
    <t>1.4.27</t>
  </si>
  <si>
    <t>1.4.28</t>
  </si>
  <si>
    <t>1.4.29</t>
  </si>
  <si>
    <t>Будівництво протиповеневої дамби на            р. Случ, с. Порубка Дубровицької міської ради</t>
  </si>
  <si>
    <t>покращення екологічного режиму</t>
  </si>
  <si>
    <t>1.4.30</t>
  </si>
  <si>
    <t>Будівництво протиповеневої дамби на                       р. Случ с. Бережки Дубровицької міської ради</t>
  </si>
  <si>
    <t>1.4.31</t>
  </si>
  <si>
    <t>Поліпшення технічного і санітарного стану та благоустрою водойми  (старе річище                   р. Горинь)  Дубровицької міської ради</t>
  </si>
  <si>
    <t>покращення санітарного стану та благоустрою водойми з відновленням водообміну</t>
  </si>
  <si>
    <t>1.4.32</t>
  </si>
  <si>
    <t>Відновлення та впорядкування джерел на території Здовбицької сільської ради</t>
  </si>
  <si>
    <t>1.4.33</t>
  </si>
  <si>
    <t xml:space="preserve">Виконання заходів щодо відновлення санітарного стану р. Устя та р. Іква на території Рівненської області шляхом внесення вапнякових і глауконітових меліорантів, влаштування із них  реакційно-фільтраційних барʼєрів </t>
  </si>
  <si>
    <t>1.4.34</t>
  </si>
  <si>
    <t>Реконструкція споруди гідровузла та шлюзів греблі Хрінницького водосховища</t>
  </si>
  <si>
    <t>12</t>
  </si>
  <si>
    <t>1.5.1</t>
  </si>
  <si>
    <t>Виготовлення проєктної документації "Реконструкція системи водовідведення                   смт Зарічне, Рівненської області (довжиною 1200 м)"</t>
  </si>
  <si>
    <t>1.5.2</t>
  </si>
  <si>
    <t>Виготовлення проєктної документації "Виконання заходів щодо відновлення та підтримання гідрологічного режиму                      р. Баранська на території Крупецької сільської ради (будівництво)"</t>
  </si>
  <si>
    <t>1.5.3</t>
  </si>
  <si>
    <t>Виготовлення проєктної документації щодо винесення в натурі меж водоохоронних зон прибережної смуги р. Баранська на території Крупецької сільської ради</t>
  </si>
  <si>
    <t>створення сприятливого режиму водних об’єктів, попередження їх засмічення, забруднення, зневоднення</t>
  </si>
  <si>
    <t>1.5.4</t>
  </si>
  <si>
    <t>Виготовлення проєктної документації "Виконання заходів щодо відновлення та підтримання гідрологічного режиму                  р. Пляшівка на території Крупецької сільської ради (будівництво)"</t>
  </si>
  <si>
    <t>1.5.5</t>
  </si>
  <si>
    <t>Виготовлення проєктної документації щодо винесення в натуру меж водоохоронних зон, зокрема прибережної смуги р. Устя</t>
  </si>
  <si>
    <t>1.5.6</t>
  </si>
  <si>
    <t>Виготовлення проєктної документації "Реконструкція очисних споруд                         вул. Деражненська, смт Клевань"</t>
  </si>
  <si>
    <t>1.5.7</t>
  </si>
  <si>
    <t>Виготовлення проєктної документації "Модернізація (реконструкція) очисних споруд вул. Клеванська 4, с. Зоря"</t>
  </si>
  <si>
    <t xml:space="preserve">функціонування очисних споруд на належному рівні </t>
  </si>
  <si>
    <t>1.5.8</t>
  </si>
  <si>
    <t>Виготовлення проєктної документації "Будівництво каналізаційної мережі мікрорайону "Заріччя" в м. Костопіль"</t>
  </si>
  <si>
    <t>13</t>
  </si>
  <si>
    <t>1.5.9</t>
  </si>
  <si>
    <t>покращення екологічного стану                            р. Замчисько</t>
  </si>
  <si>
    <t>1.5.10</t>
  </si>
  <si>
    <t>Виготовлення проєктно-кошторисної документації "Будівництво очисних споруд  Військового містечка "Надія" в с. Плоске Рівненського району Рівненської області"</t>
  </si>
  <si>
    <t>1.5.11</t>
  </si>
  <si>
    <t>1.5.12</t>
  </si>
  <si>
    <t xml:space="preserve">відновлення 1900 м самоплинного каналізаційного колектора </t>
  </si>
  <si>
    <t>1.5.13</t>
  </si>
  <si>
    <t>Виготовлення проєктно-кошторисної документації "Реконструкція очисних споруд  смт Степань по вул. Київській Сарненського району Рівненської області"</t>
  </si>
  <si>
    <t>1.5.14</t>
  </si>
  <si>
    <t>Виготовлення проєктно-кошторисної документації "Реконструкція очисних споруд  Немовицької ЗОШ І-ІІІ ст. по                        вул. Центральній, 2 с. Немовичі Сарненського району Рівненської області"</t>
  </si>
  <si>
    <t>1.5.15</t>
  </si>
  <si>
    <t>1.5.16</t>
  </si>
  <si>
    <t>Виготовлення проєктно-кошторисної документації "Відновлення і підтримання сприятливого гідрологічного та санітарного стану р. Стубелка в смт Мізоч (будівництво)"</t>
  </si>
  <si>
    <t>14</t>
  </si>
  <si>
    <t>1.5.17</t>
  </si>
  <si>
    <t>1.5.18</t>
  </si>
  <si>
    <t>Виготовлення проєктної документації на виконання заходів  щодо відновлення і підтримання сприятливого гідрологічного режиму, а також заходи для боротьби з шкідливою дією вод р. Бунів на території Рокитнівської селищної ради (будівництво)</t>
  </si>
  <si>
    <t>відновлення гідрологічного режиму                1,5 км річки, покращення екологічного стану 561,3 га території Рокитнівської селищної ради, захист від підтоплення</t>
  </si>
  <si>
    <t>1.5.19</t>
  </si>
  <si>
    <t>Виготовлення проєктної документації на виконання заходів з відновлення і підтримання сприятливого гідрологічного режиму та санітарного стану р. Устя на території Рівненського району (будівництво)</t>
  </si>
  <si>
    <t>відновлення та підтримання сприятливого гідрологічного режиму 29,0 км річки, покращення екологічного стану на території Городоцької, Клеванської,  Зорянської, Рівненської, Корнинської територіальних громад</t>
  </si>
  <si>
    <t>1.5.20</t>
  </si>
  <si>
    <t>Виготовлення проєктної документації щодо винесення в натуру меж водоохоронної зони, зокрема прибережних смуг р. Стир</t>
  </si>
  <si>
    <t>створення сприятливого режиму водних об’єктів, попередження їх засмічення, забруднення, вичерпання</t>
  </si>
  <si>
    <t xml:space="preserve">
Регіональний офіс водних ресурсів у Рівненській області</t>
  </si>
  <si>
    <t>1.5.21</t>
  </si>
  <si>
    <t>Виготовлення проєктної документації щодо винесення в натуру меж водоохоронної зони, зокрема прибережних смуг р. Горинь</t>
  </si>
  <si>
    <t>Регіональний офіс водних ресурсів у Рівненській області</t>
  </si>
  <si>
    <t>1.5.22</t>
  </si>
  <si>
    <t>Виготовлення проєктної документації щодо винесення в натуру меж водоохоронної зони, зокрема прибережних смуг р. Іква</t>
  </si>
  <si>
    <t>1.5.23</t>
  </si>
  <si>
    <t>Виготовлення проєктної документації щодо винесення в натуру меж водоохоронної зони, зокрема прибережних смуг р. Случ</t>
  </si>
  <si>
    <t>1.5.24</t>
  </si>
  <si>
    <t>15</t>
  </si>
  <si>
    <t>1.5.25</t>
  </si>
  <si>
    <t>забепечення якісного очищення стічних вод</t>
  </si>
  <si>
    <t>1.5.26</t>
  </si>
  <si>
    <t>1.5.27</t>
  </si>
  <si>
    <t>1.5.28</t>
  </si>
  <si>
    <t>покращення екологічного стану</t>
  </si>
  <si>
    <t>1.5.29</t>
  </si>
  <si>
    <t>1.5.30</t>
  </si>
  <si>
    <t>1.5.31</t>
  </si>
  <si>
    <t>Всього за розділом "Охорона і раціональне використання водних ресурсів"</t>
  </si>
  <si>
    <t>16</t>
  </si>
  <si>
    <t>ІІ. Охорона атмосферного повітря</t>
  </si>
  <si>
    <t>2.1</t>
  </si>
  <si>
    <t>Проведення інвентаризації викидів забруднюючих речовин на підприємствах, які розташовані на території  Березнівської міської ради</t>
  </si>
  <si>
    <t>систематизація інформації про розміщення джерел забруднення атмосфери на території, види і кількісний склад забруднюючих речовин, що викидаються в атмосферне повітря</t>
  </si>
  <si>
    <t>2.2</t>
  </si>
  <si>
    <t>Придбання та влаштування стаціонарних автоматизованих постів моніторингу повітря на вміст шкідливих речовин у місті Костопіль</t>
  </si>
  <si>
    <t>2.3</t>
  </si>
  <si>
    <t>2.4</t>
  </si>
  <si>
    <t>Придбання та оснащення стаціонарного пункту спостереження за забрудненням атмосферного повітря в м. Рівне</t>
  </si>
  <si>
    <t>2.5</t>
  </si>
  <si>
    <t>Придбання приладів для проведення радіаційного моніторингу атмосферного повітря на території Рівненської області</t>
  </si>
  <si>
    <t>отримання системних повних та достовірних даних про стан радіаційного забруднення атмосферного повітря Рівненської області</t>
  </si>
  <si>
    <t>Всього за розділом "Охорона атмосферного повітря"</t>
  </si>
  <si>
    <t>ІІІ. Охорона і раціональне використання земель</t>
  </si>
  <si>
    <t>3.1</t>
  </si>
  <si>
    <t>Проведення обстеження ґрунтів 
у Рівненській області</t>
  </si>
  <si>
    <t>3.2</t>
  </si>
  <si>
    <t>Вапнування кислих земель сільськогосподарського призначення у Рівненській області</t>
  </si>
  <si>
    <t>3.3</t>
  </si>
  <si>
    <t>17</t>
  </si>
  <si>
    <t>3.4</t>
  </si>
  <si>
    <t xml:space="preserve"> Регіональний офіс водних ресурсів у Рівненській області</t>
  </si>
  <si>
    <t>3.5</t>
  </si>
  <si>
    <t>3.6</t>
  </si>
  <si>
    <t>Берегоукріплення р. Горинь с. Колки Дубровицької міської ради</t>
  </si>
  <si>
    <t>Всього за розділом "Охорона і раціональне використання земель"</t>
  </si>
  <si>
    <t>ІV. Поводження з відходами</t>
  </si>
  <si>
    <t>4.1. Екологічно безпечне поводження з відходами виробництва, побутовими та небезпечними відходами, технічне переоснащення, реконструкція, будівництво полігонів для захоронення твердих побутових відходів</t>
  </si>
  <si>
    <t>4.1.1</t>
  </si>
  <si>
    <t>очищення території області від непридатних до використання хімічних засобів захисту рослин</t>
  </si>
  <si>
    <t>4.1.2</t>
  </si>
  <si>
    <t xml:space="preserve">збільшення об’ємів утилізації відходів </t>
  </si>
  <si>
    <t>4.1.3.</t>
  </si>
  <si>
    <t>Забезпечення екологічно безпечного збирання, перевезення та захоронення твердих побутових відходів на території Березнівської міської територіальної громади</t>
  </si>
  <si>
    <t>дотримання екологічних та санітарних норм при поводженні з побутовими відходами</t>
  </si>
  <si>
    <t>4.1.4</t>
  </si>
  <si>
    <t>Забезпечення екологічно безпечного збирання, перевезення та захоронення твердих побутових відходів на території Костопільської  міської територіальної громади</t>
  </si>
  <si>
    <t>18</t>
  </si>
  <si>
    <t>4.1.5</t>
  </si>
  <si>
    <t>4.2. Оновлення парків сміттєвозних машин</t>
  </si>
  <si>
    <t>4.2.1</t>
  </si>
  <si>
    <t>4.2.2</t>
  </si>
  <si>
    <t>4.2.3</t>
  </si>
  <si>
    <t>4.2.4</t>
  </si>
  <si>
    <t>4.2.5</t>
  </si>
  <si>
    <t xml:space="preserve">придбання сміттєвоза для централізованого збору та перевезення твердих побутових відходів </t>
  </si>
  <si>
    <t>4.2.6</t>
  </si>
  <si>
    <t>4.2.7</t>
  </si>
  <si>
    <t>19</t>
  </si>
  <si>
    <t>4.2.8</t>
  </si>
  <si>
    <t>4.2.9</t>
  </si>
  <si>
    <t>4.2.10</t>
  </si>
  <si>
    <t>4.2.11</t>
  </si>
  <si>
    <t>4.2.12</t>
  </si>
  <si>
    <t>Придбання машини для збору і транспортування побутових відходів на території Сарненської міської територіальної громади</t>
  </si>
  <si>
    <t>4.2.13</t>
  </si>
  <si>
    <t>Придбання машини для збору і транспортування побутових відходів на території Мізоцької селищної ради</t>
  </si>
  <si>
    <t>4.2.14</t>
  </si>
  <si>
    <t>Придбання машини для збору і транспортування побутових відходів на території Привільненської сільської ради</t>
  </si>
  <si>
    <t>4.3. Оновлення контейнерного господарства та облаштування контейнерних майданчиків, у тому числі підготовка та впровадження технологій роздільного збирання твердих побутових відходів</t>
  </si>
  <si>
    <t>4.3.1</t>
  </si>
  <si>
    <t>впровадження роздільного збирання твердих побутових відходів</t>
  </si>
  <si>
    <t>20</t>
  </si>
  <si>
    <t>4.3.2</t>
  </si>
  <si>
    <t>4.3.3</t>
  </si>
  <si>
    <t>впровадження роздільного збирання твердих побутових відходів для збільшення об’ємів утилізації відходів</t>
  </si>
  <si>
    <t>4.3.4</t>
  </si>
  <si>
    <t>екологічно безпечне поводження з побутовим відходами</t>
  </si>
  <si>
    <t>4.3.5</t>
  </si>
  <si>
    <t>закупівля 10 контейнерів</t>
  </si>
  <si>
    <t>4.3.6</t>
  </si>
  <si>
    <t>4.3.7</t>
  </si>
  <si>
    <t>4.3.8</t>
  </si>
  <si>
    <t>4.3.9</t>
  </si>
  <si>
    <t>Придбання обладнання (контейнерів) для збору побутових відходів на території Сарненської міської територіальної громади</t>
  </si>
  <si>
    <t>4.3.10</t>
  </si>
  <si>
    <t>21</t>
  </si>
  <si>
    <t>4.3.11</t>
  </si>
  <si>
    <t>4.3.12</t>
  </si>
  <si>
    <t>Будівництво споруд для роздільного збору твердих побутових відходів на території Соснівської селищної ради</t>
  </si>
  <si>
    <t>4.3.13</t>
  </si>
  <si>
    <t>4.3.14</t>
  </si>
  <si>
    <t>зменшення навантаження на міське сміттєзвалище</t>
  </si>
  <si>
    <t>4.3.15</t>
  </si>
  <si>
    <t>покращення санітарно-епідеміологічного стану населених пунктів</t>
  </si>
  <si>
    <t>Всього за розділом "Поводження з відходами"</t>
  </si>
  <si>
    <t>22</t>
  </si>
  <si>
    <t>5.1</t>
  </si>
  <si>
    <t>Виконання заходів щодо розроблення проєктів землеустрою з організації та встановлення меж територій природно-заповідного фонду Рівненської області</t>
  </si>
  <si>
    <t>визначення та встановлення меж об’єктів природно-заповідного фонду за-для збереження територій та об’єктів природно-заповідного фонду області, запобігання зменшенню площ природно-заповідного фонду, припинення використання зазначених територій не за призначенням</t>
  </si>
  <si>
    <t>5.2</t>
  </si>
  <si>
    <t>Резервування територій для заповідання в межах Рівненської області</t>
  </si>
  <si>
    <t>5.3</t>
  </si>
  <si>
    <t>5.4</t>
  </si>
  <si>
    <t>Розроблення документації із землеустрою для територій та об'єктів природно-заповідного фонду Рівненської області</t>
  </si>
  <si>
    <t>5.5</t>
  </si>
  <si>
    <t>5.6</t>
  </si>
  <si>
    <t>Збір інформації, створення баз даних, картографічного матеріалу та розроблення програм моніторингу й рекомендацій щодо збереження популяцій рослин та тварин, занесених до Червоної книги України, зокрема  проведення популяційно-видового моніторингу мігруючих та рідкісних видів птахів та таких, що перебувають під загрозою зникнення</t>
  </si>
  <si>
    <t>ведення кадастру, інвентаризації та моніторингу місць зростання рослин та поселень тварин, що охороняються згідно з Червоною книгою України, що небхідно для ефективного їх збереження, а також моніторингу мігруючих видів птахів як індикаторів стану природного середовища</t>
  </si>
  <si>
    <t>23</t>
  </si>
  <si>
    <t>5.7</t>
  </si>
  <si>
    <t>Заходи з виявлення запасів природних рослинних ресурсів (флори та рослинних угруповань), витрати на їх охорону та відтворення</t>
  </si>
  <si>
    <t>5.8</t>
  </si>
  <si>
    <t>5.9</t>
  </si>
  <si>
    <t>5.10</t>
  </si>
  <si>
    <t>5.11</t>
  </si>
  <si>
    <t>5.12</t>
  </si>
  <si>
    <t>24</t>
  </si>
  <si>
    <t>5.13</t>
  </si>
  <si>
    <t>створення регіональних еколого-просвітницьких центрів для проведення науково-дослідних робіт, пропаганди природоохоронних знань і створення експозицій</t>
  </si>
  <si>
    <t>5.14</t>
  </si>
  <si>
    <t>5.15</t>
  </si>
  <si>
    <t>Видання еколого-просвітницької літератури з метою популяризації території національного природного парку "Дермансько-Острозький"</t>
  </si>
  <si>
    <t xml:space="preserve">видання науково-популярних збірників "Флора та рослинність національного природного парку "Дермансько-Острозький", "Тваринний світ національного природного парку "Дермансько-Острозький", буклетів-путівників екологічними стежками та туристичними маршрутами національного природного парку "Дермансько-Острозький" </t>
  </si>
  <si>
    <t>5.16</t>
  </si>
  <si>
    <t>популяризація екологічних знань, залучення до співпраці органів місцевого самоврядування, населення, представників засобів масової інформації</t>
  </si>
  <si>
    <t>5.17</t>
  </si>
  <si>
    <t>5.18</t>
  </si>
  <si>
    <t>5.19</t>
  </si>
  <si>
    <t>підвищення ефективності популяризації природоохоронних знань</t>
  </si>
  <si>
    <t>5.20</t>
  </si>
  <si>
    <t>зменшення антропогенного впливу на довкілля</t>
  </si>
  <si>
    <t>5.21</t>
  </si>
  <si>
    <t>пропаганда екологічної поведінки, розповсюдження знань про установи природно-заповідного фонду</t>
  </si>
  <si>
    <t>25</t>
  </si>
  <si>
    <t>5.22</t>
  </si>
  <si>
    <t>5.23</t>
  </si>
  <si>
    <t>5.24</t>
  </si>
  <si>
    <t>5.25</t>
  </si>
  <si>
    <t>підвищення якості гідрологічних наукових досліджень</t>
  </si>
  <si>
    <t>5.26</t>
  </si>
  <si>
    <t>підвищення екологічної свідомості місцевого населення з метою зменшення антропогенного впливу на природні комплекси звповідника</t>
  </si>
  <si>
    <t>Рівненський природний заповідник</t>
  </si>
  <si>
    <t>5.27</t>
  </si>
  <si>
    <t>Охорона території Рівненського природного заповідника</t>
  </si>
  <si>
    <t>збереження природно-заповідного фонду</t>
  </si>
  <si>
    <t>5.28</t>
  </si>
  <si>
    <t>Проєктні роботи "Будівництво споруди для збору та складування органічних відходів Рівненського зоологічного парку загальнодержавного значення"</t>
  </si>
  <si>
    <t>раціональне використання і зберігання органічних відходів</t>
  </si>
  <si>
    <t>Рівненський зоологічний парк загальнодержавного значення</t>
  </si>
  <si>
    <t>5.29</t>
  </si>
  <si>
    <t>Будівництво споруди для збору та складування органічних відходів Рівненського зоологічного парку загальнодержавного значення</t>
  </si>
  <si>
    <t>5.30</t>
  </si>
  <si>
    <t>Придбання спеціального обладнання та транспортного засобу для Рівненського зоологічного парку загальнодержавного значення</t>
  </si>
  <si>
    <t>5.31</t>
  </si>
  <si>
    <t>Придбання  транспортного засобу для Рівненського зоологічного парку загальнодержавного значення</t>
  </si>
  <si>
    <t>26</t>
  </si>
  <si>
    <t>5.32</t>
  </si>
  <si>
    <t>Виконання заходів з розроблення місцевих схем формування екологічної мережі в межах Рівненської області</t>
  </si>
  <si>
    <t>Районні державні адміністрації, органи місцевого самоврядування</t>
  </si>
  <si>
    <t>5.33</t>
  </si>
  <si>
    <t>Здійснення заходів з озеленення поліфункціонального парку на території смт Володимирець Вараського району Рівненської області</t>
  </si>
  <si>
    <t>Видання книжки "Довкілля Рівненщини"</t>
  </si>
  <si>
    <t>виявлення запасів природних рослинних ресурсів берега річки Устя, озера Басів Кут з метою складання атласу рослин</t>
  </si>
  <si>
    <t>впровадження технологій роздільного сортування  побутових відходів, шляхом проведення інформаційно-просвітницьких заходів</t>
  </si>
  <si>
    <t>формування особистості  з  новим,  екоцентричним типом мислення й свідомості, високим ступенем екологічної культури; вивчення груп фітоценозів і зооценозів, їх систематичного складу</t>
  </si>
  <si>
    <t>27</t>
  </si>
  <si>
    <t>Департамент екології та природних ресурсів облдержадміністрації</t>
  </si>
  <si>
    <t>Дослідження з метою впровадження автоматизованих приладів для функціонування державної системи моніторингу атмосферного повітря у Рівненській області</t>
  </si>
  <si>
    <t>Всього за Програмою</t>
  </si>
  <si>
    <t>Загальна сума за Програмою</t>
  </si>
  <si>
    <t xml:space="preserve">  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</si>
  <si>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</si>
  <si>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</si>
  <si>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</si>
  <si>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</si>
  <si>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</si>
  <si>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</si>
  <si>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</si>
  <si>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</si>
  <si>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</si>
  <si>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 xml:space="preserve">Відповідальні виконавці            </t>
  </si>
  <si>
    <t>поліпшення агрохімічного стану грунтів</t>
  </si>
  <si>
    <t>зменшення порушень вимог природоохоронного законодавства, збереження біорізноманіття</t>
  </si>
  <si>
    <t xml:space="preserve">Реконструкція очисних споруд продуктивністю 600 м куб./доб. по          вул. Вишнева, 13а, смт Клесів, Сарненського району, Рівненської області </t>
  </si>
  <si>
    <t>Реконструкція очисних споруд                     смт  Демидівка  по вул. П. Орлика, 2а, Демидівського району, Рівненської області</t>
  </si>
  <si>
    <t>Реконструкція КНС  по вулиці Островського в м. Острозі</t>
  </si>
  <si>
    <t>Придбання насосного обладнання для заміни такого, що використало свої технічні можливості на комунальних каналізаційних системах м. Березне</t>
  </si>
  <si>
    <t>поліпшення санітарно-екологічного стану річок на території Дубенського та Рівненського районів</t>
  </si>
  <si>
    <t xml:space="preserve">Наукові дослідження щодо відновлення санітарного стану р. Устя та р. Іква на території Рівненської області шляхом внесення вапнякових і глауконітових меліорантів, влаштування із них  реакційно-фільтраційних барʼєрів </t>
  </si>
  <si>
    <t>Національний університет водного господарства та природокористування</t>
  </si>
  <si>
    <t>збереження територій та об'єктів природно-заповідного фонду</t>
  </si>
  <si>
    <t>Реконструкція очисних споруд                              м. Радивилів продуктивністю 900 м³/добу</t>
  </si>
  <si>
    <t xml:space="preserve">Реконструкція КНС по вул. Заводська,              в с. Оженин Острозької міської територіальної громади
</t>
  </si>
  <si>
    <t>Реконструкція самоплинного  каналізаційного колектора від скверу по вул. Шевченка до КНС по вул. Нова в
м. Здолбунів Рівненської  області</t>
  </si>
  <si>
    <t>Відновлення та впорядкування джерела в
с. Розваж  Рівненського району</t>
  </si>
  <si>
    <t>Виготовлення проєктної документації  "Проведення заходів щодо відновлення і підтримання сприятливого гідрологічного режиму та санітарного стану р. Замчисько в межах Костопільської міської територіальної громади Рівненського району Рівненської області (будівництво)"</t>
  </si>
  <si>
    <t xml:space="preserve">Виготовлення проєктно-кошторисної документації "Реконструкція КНС по
вул. Заводська, в с. Оженин  Острозької міської територіальної громади"
</t>
  </si>
  <si>
    <t>Виготовлення проєктно-кошторисної документації "Реконструкція самоплинного  каналізаційного колектора від скверу по вул. Шевченка до КНС по вул. Нова в
м. Здолбунів Рівненської  області"</t>
  </si>
  <si>
    <t>Виготовлення проєктної документації  на виконання заходів щодо відновлення і підтримання сприятливого гідрологічного режиму р. Іква, а також заходів для боротьби зі шкідливою дією вод у м. Дубно та на території Дубенського району (будівництво)</t>
  </si>
  <si>
    <t xml:space="preserve">забезпечення ефективного моніторингу та контролю за забрудненням повітря прилеглої до Хмельницької АЕС території (придбання дозиметра-радіометра МКС-05 (Терра)) </t>
  </si>
  <si>
    <t>Придбання приладів радіаційного контролю атмосферного повітря (дозиметр-радіометр) для Острозької міської ради</t>
  </si>
  <si>
    <t>припинення розвитку небезпечних геологічних процесів та забруднення
р. Случ</t>
  </si>
  <si>
    <t>Будівництво сміттєсортувальної станції в
м. Дубно</t>
  </si>
  <si>
    <t>Джерела фінансування (державний, обласний бюджети, бюджети місцевого самоврядуван-
ня (надалі - місцеві), інші кошти)</t>
  </si>
  <si>
    <t xml:space="preserve">
Зарічненська селищна рада, Вараський район</t>
  </si>
  <si>
    <t xml:space="preserve">
Смизька селищна рада, Дубенський район</t>
  </si>
  <si>
    <t xml:space="preserve">
Острожецька сільська рада, Дубенський район</t>
  </si>
  <si>
    <t>Радивилівська міська рада, Дубенський район</t>
  </si>
  <si>
    <t>охорона довкілля шляхом очистки стічних вод, яка буде досягати
 87-99%, припинення забруднення
р. Слонівка</t>
  </si>
  <si>
    <t>Клеванська селищна рада, Рівненський район</t>
  </si>
  <si>
    <t>Костопільська міська рада, Рівненський район,
КП КМР "Костопільводоканал"</t>
  </si>
  <si>
    <t>Клесівська селищна рада, Сарненський район,
КП "Клесівводоканал"</t>
  </si>
  <si>
    <t>Реконструкція очисних споруд
смт Степань по вул. Київській Сарненського району Рівненської області</t>
  </si>
  <si>
    <t>Березнівська міська рада, Рівненський район,
КП  "Березневодоканал"</t>
  </si>
  <si>
    <t>Реконструкція очисних споруд  Немовицької ЗОШ І-ІІІ ст. по
вул. Центральній, 2 с. Немовичі
Сарненського району Рівненської області</t>
  </si>
  <si>
    <t>Капітальний ремонт очисних споруд
 КЗ "Рівненський психоневрологічний інтернат" Рівненської обласної ради</t>
  </si>
  <si>
    <t>Реконструкція одної компактної установки (КУ-200) очисних споруд
м. Корець Рівненської області</t>
  </si>
  <si>
    <t>Немовицька сільська рада, Сарненський район</t>
  </si>
  <si>
    <t>Сарненська міська рада, Сарненський район,
КП "Екосервіс"</t>
  </si>
  <si>
    <t xml:space="preserve"> КЗ "Рівненський психоневрологічний інтернат" Рівненської обласної ради</t>
  </si>
  <si>
    <t>КЗ "Рівненський обласний центр з надання соціальних послуг" Рівненської обласної ради</t>
  </si>
  <si>
    <t xml:space="preserve"> Дубенська міська рада,  Дубенський район</t>
  </si>
  <si>
    <t xml:space="preserve"> Боремельська сільська рада, Дубенський район</t>
  </si>
  <si>
    <t>Рокитнівська селищна рада, Сарненський район</t>
  </si>
  <si>
    <t>Соснівська селищна рада, Рівненський район</t>
  </si>
  <si>
    <t>Дубровицька міська рада, Сарненський район</t>
  </si>
  <si>
    <t>Демидівська селищна рада, Дубенський район</t>
  </si>
  <si>
    <t>Здолбунівська міська рада, Рівненський район</t>
  </si>
  <si>
    <t xml:space="preserve"> Дубенська міська рада, Дубенський район</t>
  </si>
  <si>
    <t>Управління житлово-комунального господарства Дубенської міської ради, Дубенський район</t>
  </si>
  <si>
    <t>Дубенська міська рада, Дубенський район</t>
  </si>
  <si>
    <t>заміна аварійного каналізаційного колектора довжиною 1700 м.п. з використанням поліетиленових труб діаметром 500 мм</t>
  </si>
  <si>
    <t xml:space="preserve">Реконструкція КНС № 1, № 2, № 4
в м. Костопіль Рівненської області
</t>
  </si>
  <si>
    <t xml:space="preserve"> Бабинська сільська рада, Рівненський район</t>
  </si>
  <si>
    <t>Реконструкція напірного каналізаційного колектора головної каналізаційної насосної станції - очисні споруди каналізації                                                  м. Дубно</t>
  </si>
  <si>
    <t>придбання 4 шт. решіток-дробарок
КРД-40М для запобігання виникненню аварійних ситуацій на каналізаційній мережі</t>
  </si>
  <si>
    <t>Вараська міська рада, Вараський район,
КП "Вараштепловодоканал"</t>
  </si>
  <si>
    <t xml:space="preserve">РОВКП ВКГ "Рівнеоблводоканал" </t>
  </si>
  <si>
    <t xml:space="preserve"> РОВКП ВКГ "Рівнеоблводоканал" </t>
  </si>
  <si>
    <t>Млинівська селищна рада, Дубенський район</t>
  </si>
  <si>
    <t xml:space="preserve">Проведення заходів щодо відновлення і підтримання сприятливого гідрологічного режиму та санітарного стану р. Замчисько в межах Костопільської міської територіальної громади Рівненського району Рівненської області (будівництво) </t>
  </si>
  <si>
    <t>створення сприятливого режиму водного об’єкта, попередження його засмічення, забруднення, зневоднення</t>
  </si>
  <si>
    <t>приведення у належний стан водойми площею 9,8 га, влаштування 307 м дамби</t>
  </si>
  <si>
    <t>стабілізація та покращення  загального гідрологічного стану водосховища (зменшення надходження біогенів,  зниження евтрофікаційних процесів, покращення якості поверхневих вод тощо)</t>
  </si>
  <si>
    <t>Крупецька сільська рада, Дубенський район</t>
  </si>
  <si>
    <t>Гощанська селищна рада, Рівненський район</t>
  </si>
  <si>
    <t>Рівненська райдержадміністрація, Корецька міська рада, Рівненський район</t>
  </si>
  <si>
    <t xml:space="preserve">Управління капітального будівництва виконавчого комітету Рівненської міської ради </t>
  </si>
  <si>
    <t>Управління капітального будівництва виконавчого комітету Рівненської міської ради</t>
  </si>
  <si>
    <t>Виконання заходів щодо відновлення і підтримання сприятливого гідрологічного режиму, а також заходи для боротьби з шкідливою дією вод р. Бунів на території Рокитнівської селищної ради (будівництво)</t>
  </si>
  <si>
    <t>відновлення гідрологічного режиму 
1,5 км річки, покращення екологічного стану 561,3 га території Рокитнівської селищної ради, захист від підтоплення</t>
  </si>
  <si>
    <t xml:space="preserve">
Регіональний офіс водних ресурсів у Рівненській області, Дубенська міська рада, Дубенський район</t>
  </si>
  <si>
    <t>Регіональний офіс водних ресурсів у Рівненській області, Рокитнівська селищна рада, Сарненський район</t>
  </si>
  <si>
    <t>Південне міжрайонне управління водного господарства,
Корецька міська рада, Рівненський район</t>
  </si>
  <si>
    <t>Південне міжрайонне управління водного господарства, Дядьковицька сільська рада, Рівненський район,  Варковицька сільська рада, Дубенський район</t>
  </si>
  <si>
    <t>Північне міжрайонне управління водного господарства, Зарічненська селищна рада, 
Полицька сільська рада, Вараський район</t>
  </si>
  <si>
    <t>Північне міжрайонне управління водного господарства, Дубровицька міська рада, Рокитнівська селищна рада, 
Сарненська міська рада, Сарненський район</t>
  </si>
  <si>
    <t>Південне міжрайонне управління водного господарства, Городоцька сільська рада, Рівненський район</t>
  </si>
  <si>
    <t>проведення робіт з розчищення водойми (частини  русла р. Устя довжиною 348 м) від відкладень та наносів, здійснення заходів щодо водообміну водойми та вирішення проблеми підтоплення прилеглих територій</t>
  </si>
  <si>
    <t>Південне міжрайонне управління водного господарства,
Олександрійська сільська рада, Рівненський район</t>
  </si>
  <si>
    <t>Південне міжрайонне управління водного господарства,
Повчанська сільська рада, Дубенський район</t>
  </si>
  <si>
    <t>Південне міжрайонне управління водного господарства,
Вербська сільська рада, Дубенський район</t>
  </si>
  <si>
    <t>Південне міжрайонне управління водного господарства,
Острозька міська рада, Рівненський район</t>
  </si>
  <si>
    <t>Рівненська райдержадміністрація, Городоцька сільська рада, Рівненський район</t>
  </si>
  <si>
    <t>Відновлення сприятливого гідрологічного режиму та санітарного стану  р. Случ на території Соснівської територіальної громади</t>
  </si>
  <si>
    <t>Відновлення сприятливого гідрологічного режиму та санітарного стану  р. Стави на території Соснівської територіальної громади</t>
  </si>
  <si>
    <t xml:space="preserve">проведення робіт із розчищення русла річки, збільшення її  пропускної спроможності, поліпшення умов існування водних живих організмів </t>
  </si>
  <si>
    <t>проведення робіт із розчищення русла річки, збільшення її  пропускної спроможності, поліпшення умов існування водних живих організмів</t>
  </si>
  <si>
    <t xml:space="preserve">відновлення первинного стану джерел, припинення їх забруднення, запобігання підтопленню прилеглої території </t>
  </si>
  <si>
    <t xml:space="preserve"> Соснівська селищна рада, Рівненський район</t>
  </si>
  <si>
    <t xml:space="preserve"> Дубровицька міська рада, Сарненський район</t>
  </si>
  <si>
    <t>Здовбицька сільська рада, Рівненський район,
 КП "Здовбицьке"</t>
  </si>
  <si>
    <t>1.5. Виготовлення проєктно-кошторисної документації та інші розроблення з охорони і раціонального використання водних ресурсів</t>
  </si>
  <si>
    <t xml:space="preserve">
 Зарічненська селищна рада, Вараський район</t>
  </si>
  <si>
    <t xml:space="preserve"> Крупецька сільська рада, Дубенський район</t>
  </si>
  <si>
    <t>Здовбицька сільська рада, Рівненський район</t>
  </si>
  <si>
    <t>Виготовлення проєктно-кошторисної документації "Будівництво очисних споруд для КЗ "Рівненський обласний центр з надання соціальних послуг" Рівненської обласної ради"</t>
  </si>
  <si>
    <t xml:space="preserve"> Здолбунівська міська рада, Рівненський район</t>
  </si>
  <si>
    <t>Степанська селищна рада, Сарненський район</t>
  </si>
  <si>
    <t>Мізоцька селищна рада, Рівненський район</t>
  </si>
  <si>
    <t>Регіональний офіс водних ресурсів у Рівненській області, Дубенська міська рада, Дубенський район</t>
  </si>
  <si>
    <t>Регіональний офіс водних ресурсів у Рівненській області, Рівненська міська рада, Клеванська селищна рада, Городоцька, Зорянська, Корнинська сільські ради, Рівненський район</t>
  </si>
  <si>
    <t>Реконструкція комплексу очисних споруд КП "Міськводоканал" у м. Дубровиця</t>
  </si>
  <si>
    <t>Будівництво очисних споруд для                   КЗ "Урвенський психоневрологічний інтернат" Рівненської обласної ради в
с. Урвенна, вул. Жовтнева, 53а, Рівненського району, Рівненської області</t>
  </si>
  <si>
    <t xml:space="preserve">КЗ "Урвенський психоневрологічний інтернат" Рівненської обласної ради </t>
  </si>
  <si>
    <t>Будівництво каналізаційної насосної станції, самопливних каналізаційних колекторів та напірної каналізації мікрорайону "Костопільське село" та прилеглої до нього території в м. Костопіль Рівненського району  Рівненської області</t>
  </si>
  <si>
    <t>Відновлення та впорядкування джерела в урочищі "Свяття" Олександрійської територіальної громади Рівненського району</t>
  </si>
  <si>
    <t>Відновлення та впорядкування джерела в урочищі "Кам’яна гірка" на території Корецької територіальної громади Рівненського району</t>
  </si>
  <si>
    <t>Виготовлення проєктно-кошторисної документації "Будівництво очисних споруд в смт Рокитне"</t>
  </si>
  <si>
    <t>Виготовлення проєктно-кошторисної документації "Будівництво мереж міської каналізації у центрі міста Дубровиця"</t>
  </si>
  <si>
    <t>Виготовлення проєктно-кошторисної документації "Будівництво протиповеневої дамби на р. Случ,
с. Порубка Дубровицької міської ради"</t>
  </si>
  <si>
    <t>Виготовлення проєктно-кошторисної документації "Берегоукріплення
р. Горинь с. Колки Дубровицької міської ради"</t>
  </si>
  <si>
    <t>Навчально-екскурсійна тренінгова програма для учнівської та студентської молоді "Моніторинг видового складу рослинних угрупувань прибережних смуг річки Устя та озера Басів Кут"</t>
  </si>
  <si>
    <t>Проведення обласної навчально-польової подорожі "Експедиція учнівської молоді "ЮНЕКО"  для учнів закладів загальної середньої і позашкільної освіти</t>
  </si>
  <si>
    <t>Розроблення "Регіонального плану управління відходами до 2030 року на території Рівненської області" та проведення його стратегічної екологічної оцінки</t>
  </si>
  <si>
    <t>Виготовлення проєктно-кошторисної документації "Реконструкція комплексу очисних споруд КП "Міськводоканал" у
м. Дубровиця"</t>
  </si>
  <si>
    <t>Виготовлення проєктно-кошторисної документації "Будівництво мереж міської каналізації житлових будинків по
вул. Шевченка в м. Дубровиця"</t>
  </si>
  <si>
    <t>Виготовлення проєктно-кошторисної документації "Поліпшення технічного і санітарного стану та благоустрою водойми  (старе річище р. Горинь)  Дубровицької міської ради"</t>
  </si>
  <si>
    <t xml:space="preserve">
Дубровицька міська рада, Сарненський район</t>
  </si>
  <si>
    <t>Загальна сума за розділом І</t>
  </si>
  <si>
    <t xml:space="preserve">визначення стану забруднення атмосферного повітря в м. Костопіль         </t>
  </si>
  <si>
    <t>Березнівська міська рада, підприємства, установи, організації різних форм власності на території Березнівської міської ради, Рівненський район</t>
  </si>
  <si>
    <t>Костопільська міська рада, Рівненський район</t>
  </si>
  <si>
    <t>Загальна сума за розділом ІІ</t>
  </si>
  <si>
    <t>проведення агрохімічної паспортизації земель сільськогосподарського призначення (вивчення агрохімічної характеристики ґрунтів сільськогосподарського призначення, оцінка їх стану, оцінка забруднення важкими металами та пестицидами, оцінка якості рослинницької про-
дукції, кормів, агрохімікатів, інше)</t>
  </si>
  <si>
    <t>Департамент агропромисло-
вого розвитку облдержадміністрації, суб'єкти господарювання сільськогос-
подарського виробництва</t>
  </si>
  <si>
    <t>Розроблення проєктної документації "Берегоукріплення р. Случ в с. Бережки Сарненського району Рівненської області (будівництво)"</t>
  </si>
  <si>
    <t xml:space="preserve"> Берегоукріплення р. Случ в с. Бережки Сарненського району Рівненської області (будівництво)</t>
  </si>
  <si>
    <t>припинення розвитку небезпечних геологічних процесів, що становлять загрозу руйнування водозахисної дамби та забруднення р. Горинь</t>
  </si>
  <si>
    <t>Загальна сума за розділом ІІІ</t>
  </si>
  <si>
    <t>Проведення заходів із забезпечення екологічно безпечного збирання, перевезення, зберігання, оброблення та знешкодження непридатних до використання хімічних засобів захисту рослин і тари від них на території Рівненської області</t>
  </si>
  <si>
    <t>Районні державні адміністрації, органи місцевого самоврядування, департамент екології та природних ресурсів облдержадміністрації</t>
  </si>
  <si>
    <t xml:space="preserve">Державна установа "Інститут охорони ґрунтів України", 
Рівненська філія державної установи "Держґрунтохорона",
департамент агропромисло-
вого розвитку облдержадміністрації
</t>
  </si>
  <si>
    <t>Полицька сільська рада, Вараський район</t>
  </si>
  <si>
    <t>Березнівська міська рада, Рівненський район,
КП "Березнекомунсервіс",
КП "Комфорт" Березнівської міської ради</t>
  </si>
  <si>
    <t>Будівництво полігону твердих побутових відходів з частковим сортуванням на території Острожецької сільської ради Дубенського району</t>
  </si>
  <si>
    <t>Костопільська міська рада, Рівненський район,
КП КМР "Костопількомунсервіс"</t>
  </si>
  <si>
    <t>Острожецька сільська рада, Дубенський район</t>
  </si>
  <si>
    <t xml:space="preserve">придбання двох сміттєвозів для централізованого вивезення твердих побутових відходів Млинівської територіальної громади </t>
  </si>
  <si>
    <t>Варковицька сільська рада, Дубенський район</t>
  </si>
  <si>
    <t>Млинівська селищна рада, Дубенський район,
КП "Комбінат комунальних підприємств"</t>
  </si>
  <si>
    <t>Бугринська сільська рада, Рівненський район</t>
  </si>
  <si>
    <t>Великоомелянська сільська рада, Рівненський район</t>
  </si>
  <si>
    <t>Придбання машини для збору і транспортування побутових відходів для комунального підприємства "Вега-Плюс"</t>
  </si>
  <si>
    <t>Придбання машини для збору і транспортування  побутових відходів на території Варковицької сільської ради Дубенського району</t>
  </si>
  <si>
    <t xml:space="preserve">придбання сміттєвоза для централізованого вивезення твердих побутових відходів Варковицької територіальної громади </t>
  </si>
  <si>
    <t>Придбання машини для збору і транспортування побутових відходів на території Зарічненської селищної ради Вараського району</t>
  </si>
  <si>
    <t>Придбання двох машин для збору і транспортування побутових відходів на території Млинівської селищної ради Дубенського району</t>
  </si>
  <si>
    <t>Придбання машини для збору і транспортування побутових відходів на території Крупецької сільської ради Дубенського району</t>
  </si>
  <si>
    <t>Придбання машини для збору і транспортування побутових відходів на території Бугринської сільської ради Рівненського району</t>
  </si>
  <si>
    <t>Придбання машини для збору і транспортування побутових відходів на території Великоомелянської сільської ради Рівненського району</t>
  </si>
  <si>
    <t>Придбання машини для збору і транспортування побутових відходів на території Гощанської селищної ради Рівненського району</t>
  </si>
  <si>
    <t>Придбання машини для збору і транспортування побутових відходів на території Здовбицької сільської ради Рівненського району</t>
  </si>
  <si>
    <t>Придбання машини для збору і транспортування твердих побутових відходів на території Костопільської міської територіальної громади Рівненського району</t>
  </si>
  <si>
    <t>Придбання машин для збору і транспортування побутових відходів на території Острозької міської територіальної громади Рівненського району</t>
  </si>
  <si>
    <t xml:space="preserve">придбання машини для збору та перевезення побутових відходів
</t>
  </si>
  <si>
    <t xml:space="preserve">придбання  машини для збору та перевезення побутових відходів
</t>
  </si>
  <si>
    <t>придбання трьох сміттєвозів для покращення якості збору, складування та вивезення твердих побутових відходів</t>
  </si>
  <si>
    <t>закупівля сміттєвоза для поліпшення екологічної ситуації в населених пунктах територіальної громади</t>
  </si>
  <si>
    <t xml:space="preserve"> Гощанська селищна рада, Рівненський район,
КП "Агентство розвитку Гощі"</t>
  </si>
  <si>
    <t>Здовбицька сільська рада, Рівненський район,
КП "Здовбицьке"</t>
  </si>
  <si>
    <t>Управління містобудування, архітектури, житлово-господарського господарства, благоустрою та земле-
користування виконавчого комітету Острозької міської ради, Рівненський район</t>
  </si>
  <si>
    <t>Привільненська сільська рада, Дубенський район</t>
  </si>
  <si>
    <t>Гощанська селищна рада, Рівненський район,
КП "Агентство розвитку Гощі"</t>
  </si>
  <si>
    <t xml:space="preserve">придбання
100 контейнерів для збору побутових відходів
</t>
  </si>
  <si>
    <t xml:space="preserve">придбання
350 контейнерів для збору побутових відходів
</t>
  </si>
  <si>
    <t>створення місць для екологічно безпечного збору твердих побутових відходів</t>
  </si>
  <si>
    <t>Придбання установки (прес для відходів) для переробки та складування побутових відходів у Крупецькій сільській раді</t>
  </si>
  <si>
    <t>Придбання обладнання (лінії для сортування та перероблення твердих побутових відходів) для  Вараської міської ради</t>
  </si>
  <si>
    <t>Вараська міська рада,
КП "Вараштепловодоканал", Вараський район</t>
  </si>
  <si>
    <t>Придбання обладнання (контейнерів) для роздільного збору твердих побутових відходів у Рафалівській селищній територіальній громаді</t>
  </si>
  <si>
    <t>Придбання обладнання (контейнерів) для роздільного збору твердих побутових відходів у Привільненській сільській територіальній громаді</t>
  </si>
  <si>
    <t>Придбання обладнання (контейнерів) для збору твердих побутових відходів (у тому числі для роздільного збирання) в  селах Берестя, Орв'яниця, Колки, Порубка, Селець, Ясинець Дубровицької міської ради</t>
  </si>
  <si>
    <t>Рафалівська селищна рада, Вараський район</t>
  </si>
  <si>
    <t xml:space="preserve">Дубровицька міська рада, Сарненський район,
КП "Будинкоуправління" </t>
  </si>
  <si>
    <t>Загальна сума за розділом ІV</t>
  </si>
  <si>
    <t>Розроблення проєктів створення територій і об'єктів природно-заповідного фонду та організація їх територій в межах Рівненської області</t>
  </si>
  <si>
    <t>Районні державні адміністрації, органи місцевого самоврядування, наукові, проєктні, інші організації, департамент екології та природних ресурсів облдержадміністрації</t>
  </si>
  <si>
    <t>Розроблення та запровадження системи моніторингу водних об’єктів, придбання приладів, обладнання та розроблення програм моніторингу водойм національного природного парку "Дермансько-Острозький"</t>
  </si>
  <si>
    <t>проведення гідрохімічних, гідробіологічних та гідрологічних досліджень водних об'єктів  національного природного парку "Дермансько-Острозький" для розроблення програми моніторингу і управління, створення гідрологічних постів на них</t>
  </si>
  <si>
    <t xml:space="preserve"> Національний природний парк "Дермансько-Острозький"</t>
  </si>
  <si>
    <t>Національний природний парк "Дермансько-Острозький"</t>
  </si>
  <si>
    <t>здійснення дослідження видового складу флори та рослинних угруповань на території національного природного парку "Дермансько-Острозький", проведення їх інвентаризації, розроблення й реалізація заходів з їх охорони та відтворення</t>
  </si>
  <si>
    <t>Ведення кадастру тваринного світу національного природного парку "Дермансько-Острозький"</t>
  </si>
  <si>
    <t>здійснення дослідження видового складу фауни на території національного природного парку "Дермансько-Острозький", проведення її інвентаризації, розроблення й реалізація заходів з охорони та відтворення фауни</t>
  </si>
  <si>
    <t>Резервування територій для заповідання, розширення існуючих природно-заповідних територій, розроблення проєкту розширення території національного природного парку "Дермансько-Острозький"</t>
  </si>
  <si>
    <t>розширення території національного природного парку  "Дермансько-Острозький"</t>
  </si>
  <si>
    <t>збереження території національного природного парку "Дермансько-Острозький"</t>
  </si>
  <si>
    <t>Заходи з охорони та збереження території національного природного парку "Дермансько-Острозький"</t>
  </si>
  <si>
    <t>Наукова конференція до 15-річчя створення національного природного парку "Дермансько-Острозький", екологічні фестивалі, круглі столи, семінари, прес-конференції</t>
  </si>
  <si>
    <t>Розроблення проєкту землеустрою з організації та встановлення меж (на місцевості) земельних ділянок, що входять до складу національного природного парку "Дермансько-Острозький" без вилучення, закріплення їх межовими знаками</t>
  </si>
  <si>
    <t>Розроблення проєктно-кошторисної документації на реконструкцію адміністративного приміщення національного природного парку "Дермансько-Острозький" по
вул. Мануїльського, 88, м. Острог Рівненської області</t>
  </si>
  <si>
    <t>Реконструкція адміністративного приміщення національного природного парку "Дермансько-Острозький" по 
вул. Мануїльського, 88, м. Острог Рівненської області</t>
  </si>
  <si>
    <t>Облаштування туристичного маршруту "Історичний Нобель" в національному природному парку "Нобельський"</t>
  </si>
  <si>
    <t>Виготовлення інформаційно-просвітницьких листівок, буклетів, брошур національного природного парку "Нобельський"</t>
  </si>
  <si>
    <t>Створення експозиції історично-природничого музею  національного природного парку "Нобельський"</t>
  </si>
  <si>
    <t>Придбання спеціалізованої техніки та обладнання для запобігання та гасіння пожеж на території національного природного парку "Нобельський"</t>
  </si>
  <si>
    <t>Придбання форменного одягу для державної служби охорони національного природного парку "Нобельський"</t>
  </si>
  <si>
    <t>Геоекологічний моніторинг стану поверхневих вод на території національного природного парку "Нобельський"</t>
  </si>
  <si>
    <t>створення можливостей для вивчення, збереження та використання пам'яток природи, залучення громадян до надбань національної спадщини</t>
  </si>
  <si>
    <t>підвищення ефективності охорони заповідних територій при виконанні службових обов'язків</t>
  </si>
  <si>
    <t>придбання трактора та обладнання для нього для якісної та оперативної діяльності зоопарку в питанні зберігання органічних відходів</t>
  </si>
  <si>
    <t>збільшення площ зелених насаджень (145 дерев та 430 деревовидних кущів)</t>
  </si>
  <si>
    <t>Володимирецька селищна рада, Вараський район</t>
  </si>
  <si>
    <t>Всього за розділом "Збереження природно-заповідного фонду, формування регіональної екологічної мережі, охорона і  раціональне використання біоресурсів"</t>
  </si>
  <si>
    <t>Загальна сума за розділом V</t>
  </si>
  <si>
    <t>VІ. Моніторинг довкілля, дослідження, розроблення програм, науково-технічні та інформаційно-просвітницькі заходи, залучення громадськості, видання поліграфічної продукції з екологічної тематики тощо</t>
  </si>
  <si>
    <t>Департамент екології та природних ресурсів  облдержадміністрації</t>
  </si>
  <si>
    <t xml:space="preserve">Придбання спеціального транспортного засобу Державній екологічній інспекції Поліського округу </t>
  </si>
  <si>
    <t>Державна екологічна інспекція Поліського округу</t>
  </si>
  <si>
    <t>Департамент освіти і науки облдержадміністрації</t>
  </si>
  <si>
    <t>визначення комплексу взаємопов’язаних завдань і заходів, узгоджених за строками та ресурсним забезпеченням з усіма задіяними виконавцями, спрямованих на забезпечення сталого управління відходами в регіоні</t>
  </si>
  <si>
    <t>Загальна сума за розділом VІ</t>
  </si>
  <si>
    <t>Млинівська селищна рада, Дубенський район,
КП Млинівської селищної ради "Комбінат комунальних підприємств"</t>
  </si>
  <si>
    <t>Національний університет водного господарства та природокористування, Пів-
денне міжрайонне управління водного господарства, Рівненська та Дубенська райдержадміністрації</t>
  </si>
  <si>
    <t>до Обласної програми охорони навколишнього природного середовища на 2022 – 2026 роки</t>
  </si>
  <si>
    <t>Заходи щодо реалізації Обласної програми охорони навколишнього природного  середовища на 2022 – 2026 роки</t>
  </si>
  <si>
    <t>Управління містобудування, архітектури, житлово-комунального господарства, благоустрою та земле-
користування виконавчого комітету Острозької міської ради, Рівненський район</t>
  </si>
  <si>
    <t>Будівництво очисних споруд для
КЗ "Рівненський обласний центр
з надання соціальних послуг" Рівненської обласної ради</t>
  </si>
  <si>
    <t xml:space="preserve">Реконструкція каналізаційного колектора від вул. Грушевського до                                       вул. Словацького в м. Дубно Рівненської області
</t>
  </si>
  <si>
    <t>будівництво каналізаційних мереж довжиною 910 м. п.
 діаметром 150 – 200 мм з поліетиленових труб</t>
  </si>
  <si>
    <t xml:space="preserve">Будівництво напірного колектора
від КНС-6 до самопливного колектора
по вул. Семидубській
в м. Дубно </t>
  </si>
  <si>
    <t>будівництво напірного каналізаційного колектора довжиною 2400 м.п. з поліетиленових труб діаметром 200 мм</t>
  </si>
  <si>
    <t>влаштування напірного каналізаційного колектора довжиною 1800 м.п. діаметром 400 мм із поліетиленових труб</t>
  </si>
  <si>
    <t>припинення скиду кналізаційних стоків в технічний став с. Бабин в зв'язку зі спрямуванням їх на поля фільтрації</t>
  </si>
  <si>
    <t>зменшення кількості аварійних ситуацій</t>
  </si>
  <si>
    <t>Придбання технологічного обладнання для заміни такого, що використало свої технічні можливості, на каналізаційних насосних станціях № 1, 2, 3 смт Зарічне</t>
  </si>
  <si>
    <t>Березнівська міська рада, Рівненський район,                  КП "Березневодоканал"</t>
  </si>
  <si>
    <t xml:space="preserve"> Управління містобудування, архітектури, житлово-комунального господарства, благоустрою та земле-
користування виконавчого комітету Острозької міської ради, Рівненський район</t>
  </si>
  <si>
    <t>Придбання насосного обладнання для заміни такого, що використало свої технічні можливості на комунальних каналізаційних системах Вараської територіальної громади</t>
  </si>
  <si>
    <t>Придбання технологічного обладнання для заміни такого, що використало свої технічні можливості, на очисних  спорудах смт Гоща (механічних решіток)</t>
  </si>
  <si>
    <t>придбання та оснащення хімічної лабораторії аналізу стічної води сучасними та точними контрольно-аналітичними приладами  для здійснення контролю за кількістю та якістю поверхневих, підземних та стічних вод і скидів шкідливих речовин у водні ресурси</t>
  </si>
  <si>
    <t>Придбання технологічного обладнання для заміни такого, що використало свої технічні можливості, на каналізаційних насосних станціях                                                      РОВКП ВКГ "Рівнеоблводоканал" (механічних решіток)</t>
  </si>
  <si>
    <t>Виготовлення проєктно-кошторисної документації "Будівництво протиповеневої дамби на р. Случ,
с. Бережки Дубровицької міської ради"</t>
  </si>
  <si>
    <t>отримання системних повних та достовірних даних про стан забруднення атмосферного повітря в 
м. Рівне</t>
  </si>
  <si>
    <t>Здійснення екологічно безпечного роздільного збору твердих побутових відходів на території Полицької сільської ради Вараського району</t>
  </si>
  <si>
    <t>створення полігону ТПВ між селами Мялин та П'яннє, що стане єдиним місцем збору відходів та дозволить  їх сортувати та захоронювати на полігоні з плановою площею 6,1 га</t>
  </si>
  <si>
    <t>придбання сміттєвоза для покращення якості збору, складування та вивезення твердих побутових відходів</t>
  </si>
  <si>
    <t>придбання сміттєвоза для покращення якості збору та вивезення твердих побутових відходів</t>
  </si>
  <si>
    <t>придбання сміттєвоза для покращення якості збору та вивезення твердих побутових відходів з 25 населених пунктів</t>
  </si>
  <si>
    <t xml:space="preserve">придбання сміттєвоза для покращення якості збору та вивезення твердих побутових відходів </t>
  </si>
  <si>
    <t>Придбання обладнання (контейнерів) для збору твердих побутових відходів на території Зарічненської селищної ради</t>
  </si>
  <si>
    <t>Придбання обладнання (контейнерів) для роздільного збору твердих побутових відходів на території Острожецької сільської ради</t>
  </si>
  <si>
    <t>Придбання обладнання (контейнерів) для роздільного збору твердих побутових відходів на території Крупецької сільської ради</t>
  </si>
  <si>
    <t>Придбання обладнання (контейнерів) для збору твердих побутових відходів на території м. Березне</t>
  </si>
  <si>
    <t xml:space="preserve">Придбання обладнання (контейнерних майданчиків) для збору твердих побутових відходів на території  Великоомелянської сільської ради </t>
  </si>
  <si>
    <t xml:space="preserve">Придбання обладнання (контейнерів)  для збору  твердих побутових відходів на території Гощанської селищної ради </t>
  </si>
  <si>
    <t>Придбання обладнання (контейнерів) для роздільного збору твердих побутових відходів на території Костопільської міської територіальної громади</t>
  </si>
  <si>
    <t xml:space="preserve">придбання 15 комплектів (пет, скло, папір) для  зменшення обсягів захоронення побутових відходів шляхом впровадження роздільного збирання твердих побутових відходів </t>
  </si>
  <si>
    <t>впровадження роздільного збирання твердих побутових відходів з метою зменшення відсотка цінних компонентів відходів, що потрапляють на сміттєзвалища</t>
  </si>
  <si>
    <t>Розроблення проєкту землеустрою щодо відведення земельних ділянок національного природного парку "Дермансько-Острозький" та оформлення прав користування земельними ділянками</t>
  </si>
  <si>
    <t>зміцнення матеріально-технічної бази служби державної охорони природно-заповідного фонду національного природного парку "Дермансько-Острозький" (придбання моторного човна, квадрокоптера, бінокля, рацій, фотокамери та об’єктивів, нагрудних камер, фотопасток, форменного одягу) та забезпечення щорічної діяльності служби державної охорони (придбання паливно-мастильних матеріалів, виготовлення та встановлення інформаційних аншлагів, виготовлення інформаційних листівок)</t>
  </si>
  <si>
    <t>Облаштування екологічної стежки "Південним берегом озера Нобель" в національному природному парку "Нобельський"</t>
  </si>
  <si>
    <t>розповсюдження екологічних, біологічних, краєзнавчих знань</t>
  </si>
  <si>
    <t>Придбання обладнання для проведення екологічних уроків в національному природному парку "Нобельський"</t>
  </si>
  <si>
    <t>Створення нових рекреаційних пунктів в національному природному парку "Нобельський"</t>
  </si>
  <si>
    <t>Національний природний парк "Нобельський"</t>
  </si>
  <si>
    <t>підвищення привабливості території національного природного парук "Нобельський"</t>
  </si>
  <si>
    <t>Створення візит-центрів на масивах Рівненського природного заповідника</t>
  </si>
  <si>
    <t>збільшення ефективності охорони природних екосистем та запобігання надзвичайним ситуаціям з непередбачуваними екологічними наслідками</t>
  </si>
  <si>
    <t xml:space="preserve">придбання автомобіля (фургон малотоннажний) для якісної та оперативної діяльності зоопарку в питанні оптимізації процесу обслуговування тварин </t>
  </si>
  <si>
    <t>підвищення рівня екологічної освіченості та свідомості населення</t>
  </si>
  <si>
    <t>Проведення інформаційно-просвітницьких заходів у рамках проєкту "Сортування відходів у закладах загальної середньої та позашкільної освіти громад Рівненщини. Досвід та перспективи"</t>
  </si>
  <si>
    <t>Проведення заходів у рамках проєкту "Діджиталізація в охороні довкілля"</t>
  </si>
  <si>
    <t>визначення оптимальних місць на території області для розташування пунктів спостереження (автоматизованих приладів) та їх кількості, за допомогою яких  спостерігатиметься концентрація забруднювальних речовин в атмосферному повітрі</t>
  </si>
  <si>
    <t xml:space="preserve">Всього за розділом "Моніторинг довкілля, дослідження, розроблення програм, науково-технічні та інформаційно-просвітницькі заходи, залучення громадськості, видання поліграфічної продукції з екологічної тематики тощо" </t>
  </si>
  <si>
    <t>V.  Збереження біорізноманіття, розвиток природно-заповідного фонду та формування екологічної мережі</t>
  </si>
  <si>
    <t>Запровадження та обслуговування функціонування державної системи моніторингу навколишнього природного середовища, автоматизованих геоінформаційних систем та приладів на території Рівненської області</t>
  </si>
  <si>
    <t>6.10</t>
  </si>
  <si>
    <t>Організація та проведення Національного форуму „Поводження з відходами в Україні: законодавство, економіка, технології”</t>
  </si>
  <si>
    <t>заходи з впровадження державної системи моніторингу довкілля області, запровадження та підтримка геоінфор-маційної системи спостережень за станом довкілля в області, отримання оперативних та достовірних даних про стан довкілля в області та забезпечення широкого доступу громадськості та органів влади до оперативної  інформації про стан довкілля області</t>
  </si>
  <si>
    <t xml:space="preserve">поширення інформації щодо актуаль-них проблем екології, підвищення рівня освіти в галузі довкілля, формування в суспільстві екологічно орієнтованого світогляду шляхом проведення  практичних семінарів, природоохоронних акцій та операцій </t>
  </si>
  <si>
    <t>Визначення проблем та шляхів подолання критичної ситуації у сфері поводження з побутовими та промис-ловими відходами на регіональному рівні та у місцевих громадах, сприяння співпраці всіх зацікавлених сторін</t>
  </si>
  <si>
    <r>
      <t>Будівництво очисних споруд потужністю 10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за 1 год. на території Острожецької сільської ради</t>
    </r>
  </si>
  <si>
    <r>
      <t>Реконструкція очисних споруд потужністю 600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/добу в смт Млинів </t>
    </r>
  </si>
  <si>
    <r>
      <t>збільшення потужності очисних споруд з 150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до 500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, охорона довкілля шляхом очистки стічних вод</t>
    </r>
  </si>
  <si>
    <r>
      <t>очищення господарсько-побутових стоків в смт Клесів 600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, припинення надходження неочищених стічних вод через меліоративний канал у
р. Люблінка, що є притокою р. Горинь </t>
    </r>
  </si>
  <si>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Степанська селищна рада, Сарненський район</t>
    </r>
  </si>
  <si>
    <r>
      <t>Реконструкція очисних споруд продуктивністю 1500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/добу в                                 м. Березне Рівненської області</t>
    </r>
  </si>
  <si>
    <r>
      <t xml:space="preserve"> </t>
    </r>
    <r>
      <rPr>
        <sz val="10"/>
        <color theme="1"/>
        <rFont val="Times New Roman"/>
        <family val="1"/>
        <charset val="204"/>
      </rPr>
      <t>Корецька міська рада, Рівненський район</t>
    </r>
  </si>
  <si>
    <r>
      <t>збільшення потужності очисних споруд каналізації до 10,0 тис.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за добу, механічна очистка, біологічна очистка, фізико-хімічне доочищення та знезараження стоків</t>
    </r>
  </si>
  <si>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РОВКП ВКГ "Рівнеоблводоканал" </t>
    </r>
  </si>
  <si>
    <r>
      <rPr>
        <i/>
        <sz val="10"/>
        <color theme="1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 xml:space="preserve">РОВКП ВКГ "Рівнеоблводоканал" </t>
    </r>
  </si>
  <si>
    <r>
      <t>збереження водних ресурсів Хрінницького водосховища  об’ємом
10 млн.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, його флори та фауни на площі 2,02 тис. га, усунення гідродинамічної небезпеки для земель, розташованих нижче за течією від гідроспоруди</t>
    </r>
  </si>
  <si>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Крупецька сільська рада, Дубенський район</t>
    </r>
  </si>
  <si>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Костопільська міська рада, Рівненський район,
КП КМР "Костопільводоканал"</t>
    </r>
  </si>
  <si>
    <r>
      <t xml:space="preserve">Костопільська міська рада, Рівненський район,  </t>
    </r>
    <r>
      <rPr>
        <i/>
        <sz val="10"/>
        <color theme="1"/>
        <rFont val="Times New Roman"/>
        <family val="1"/>
        <charset val="204"/>
      </rPr>
      <t xml:space="preserve">                             </t>
    </r>
    <r>
      <rPr>
        <sz val="10"/>
        <color theme="1"/>
        <rFont val="Times New Roman"/>
        <family val="1"/>
        <charset val="204"/>
      </rPr>
      <t>КП КМР "Костопільводоканал"</t>
    </r>
  </si>
  <si>
    <t xml:space="preserve">Березнівська міська рада, Рівненський район,
КП "Березнекомунсервіс" </t>
  </si>
  <si>
    <t xml:space="preserve">Департамент екології та природних ресурсів облдержадміністрації, органи місцевого самоврядування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</si>
</sst>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00008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5" fontId="8" fillId="0" borderId="9" xfId="0" applyNumberFormat="1" applyFont="1" applyBorder="1" applyAlignment="1">
      <alignment horizontal="left" vertical="center" wrapText="1"/>
    </xf>
    <xf numFmtId="165" fontId="8" fillId="0" borderId="10" xfId="0" applyNumberFormat="1" applyFont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left" vertical="center" wrapText="1"/>
    </xf>
    <xf numFmtId="165" fontId="8" fillId="0" borderId="12" xfId="0" applyNumberFormat="1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horizontal="left" vertical="center" wrapText="1"/>
    </xf>
    <xf numFmtId="165" fontId="8" fillId="0" borderId="14" xfId="0" applyNumberFormat="1" applyFont="1" applyBorder="1" applyAlignment="1">
      <alignment horizontal="left" vertical="center" wrapText="1"/>
    </xf>
    <xf numFmtId="165" fontId="8" fillId="0" borderId="13" xfId="0" applyNumberFormat="1" applyFont="1" applyBorder="1" applyAlignment="1">
      <alignment horizontal="left" vertical="center" wrapText="1"/>
    </xf>
    <xf numFmtId="165" fontId="8" fillId="0" borderId="15" xfId="0" applyNumberFormat="1" applyFont="1" applyBorder="1" applyAlignment="1">
      <alignment horizontal="left" vertical="center" wrapText="1"/>
    </xf>
    <xf numFmtId="165" fontId="8" fillId="0" borderId="7" xfId="0" applyNumberFormat="1" applyFont="1" applyBorder="1" applyAlignment="1">
      <alignment horizontal="left" vertical="center" wrapText="1"/>
    </xf>
    <xf numFmtId="165" fontId="8" fillId="0" borderId="3" xfId="0" applyNumberFormat="1" applyFont="1" applyBorder="1" applyAlignment="1">
      <alignment horizontal="left" vertical="center" wrapText="1"/>
    </xf>
    <xf numFmtId="165" fontId="8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5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5"/>
  <sheetViews>
    <sheetView tabSelected="1" view="pageBreakPreview" zoomScaleNormal="100" zoomScaleSheetLayoutView="100" workbookViewId="0">
      <selection activeCell="C975" sqref="C974:C975"/>
    </sheetView>
  </sheetViews>
  <sheetFormatPr defaultRowHeight="12.75" x14ac:dyDescent="0.2"/>
  <cols>
    <col min="1" max="1" width="7.28515625" style="11" customWidth="1"/>
    <col min="2" max="2" width="34.7109375" style="2" customWidth="1"/>
    <col min="3" max="3" width="32.140625" style="2" customWidth="1"/>
    <col min="4" max="4" width="24" style="12" customWidth="1"/>
    <col min="5" max="5" width="12" style="13" customWidth="1"/>
    <col min="6" max="6" width="15.42578125" style="3" customWidth="1"/>
    <col min="7" max="7" width="13.85546875" style="3" customWidth="1"/>
    <col min="8" max="8" width="12.28515625" style="3" customWidth="1"/>
    <col min="9" max="9" width="13" style="3" customWidth="1"/>
    <col min="10" max="10" width="12.7109375" style="3" customWidth="1"/>
    <col min="11" max="11" width="11.7109375" style="3" customWidth="1"/>
    <col min="12" max="256" width="9.140625" style="4"/>
    <col min="257" max="257" width="7.28515625" style="4" customWidth="1"/>
    <col min="258" max="258" width="34.7109375" style="4" customWidth="1"/>
    <col min="259" max="259" width="29.85546875" style="4" customWidth="1"/>
    <col min="260" max="260" width="22.7109375" style="4" customWidth="1"/>
    <col min="261" max="261" width="12" style="4" customWidth="1"/>
    <col min="262" max="262" width="13.42578125" style="4" customWidth="1"/>
    <col min="263" max="263" width="12.140625" style="4" customWidth="1"/>
    <col min="264" max="264" width="11" style="4" customWidth="1"/>
    <col min="265" max="266" width="11.42578125" style="4" customWidth="1"/>
    <col min="267" max="267" width="10.7109375" style="4" customWidth="1"/>
    <col min="268" max="512" width="9.140625" style="4"/>
    <col min="513" max="513" width="7.28515625" style="4" customWidth="1"/>
    <col min="514" max="514" width="34.7109375" style="4" customWidth="1"/>
    <col min="515" max="515" width="29.85546875" style="4" customWidth="1"/>
    <col min="516" max="516" width="22.7109375" style="4" customWidth="1"/>
    <col min="517" max="517" width="12" style="4" customWidth="1"/>
    <col min="518" max="518" width="13.42578125" style="4" customWidth="1"/>
    <col min="519" max="519" width="12.140625" style="4" customWidth="1"/>
    <col min="520" max="520" width="11" style="4" customWidth="1"/>
    <col min="521" max="522" width="11.42578125" style="4" customWidth="1"/>
    <col min="523" max="523" width="10.7109375" style="4" customWidth="1"/>
    <col min="524" max="768" width="9.140625" style="4"/>
    <col min="769" max="769" width="7.28515625" style="4" customWidth="1"/>
    <col min="770" max="770" width="34.7109375" style="4" customWidth="1"/>
    <col min="771" max="771" width="29.85546875" style="4" customWidth="1"/>
    <col min="772" max="772" width="22.7109375" style="4" customWidth="1"/>
    <col min="773" max="773" width="12" style="4" customWidth="1"/>
    <col min="774" max="774" width="13.42578125" style="4" customWidth="1"/>
    <col min="775" max="775" width="12.140625" style="4" customWidth="1"/>
    <col min="776" max="776" width="11" style="4" customWidth="1"/>
    <col min="777" max="778" width="11.42578125" style="4" customWidth="1"/>
    <col min="779" max="779" width="10.7109375" style="4" customWidth="1"/>
    <col min="780" max="1024" width="9.140625" style="4"/>
    <col min="1025" max="1025" width="7.28515625" style="4" customWidth="1"/>
    <col min="1026" max="1026" width="34.7109375" style="4" customWidth="1"/>
    <col min="1027" max="1027" width="29.85546875" style="4" customWidth="1"/>
    <col min="1028" max="1028" width="22.7109375" style="4" customWidth="1"/>
    <col min="1029" max="1029" width="12" style="4" customWidth="1"/>
    <col min="1030" max="1030" width="13.42578125" style="4" customWidth="1"/>
    <col min="1031" max="1031" width="12.140625" style="4" customWidth="1"/>
    <col min="1032" max="1032" width="11" style="4" customWidth="1"/>
    <col min="1033" max="1034" width="11.42578125" style="4" customWidth="1"/>
    <col min="1035" max="1035" width="10.7109375" style="4" customWidth="1"/>
    <col min="1036" max="1280" width="9.140625" style="4"/>
    <col min="1281" max="1281" width="7.28515625" style="4" customWidth="1"/>
    <col min="1282" max="1282" width="34.7109375" style="4" customWidth="1"/>
    <col min="1283" max="1283" width="29.85546875" style="4" customWidth="1"/>
    <col min="1284" max="1284" width="22.7109375" style="4" customWidth="1"/>
    <col min="1285" max="1285" width="12" style="4" customWidth="1"/>
    <col min="1286" max="1286" width="13.42578125" style="4" customWidth="1"/>
    <col min="1287" max="1287" width="12.140625" style="4" customWidth="1"/>
    <col min="1288" max="1288" width="11" style="4" customWidth="1"/>
    <col min="1289" max="1290" width="11.42578125" style="4" customWidth="1"/>
    <col min="1291" max="1291" width="10.7109375" style="4" customWidth="1"/>
    <col min="1292" max="1536" width="9.140625" style="4"/>
    <col min="1537" max="1537" width="7.28515625" style="4" customWidth="1"/>
    <col min="1538" max="1538" width="34.7109375" style="4" customWidth="1"/>
    <col min="1539" max="1539" width="29.85546875" style="4" customWidth="1"/>
    <col min="1540" max="1540" width="22.7109375" style="4" customWidth="1"/>
    <col min="1541" max="1541" width="12" style="4" customWidth="1"/>
    <col min="1542" max="1542" width="13.42578125" style="4" customWidth="1"/>
    <col min="1543" max="1543" width="12.140625" style="4" customWidth="1"/>
    <col min="1544" max="1544" width="11" style="4" customWidth="1"/>
    <col min="1545" max="1546" width="11.42578125" style="4" customWidth="1"/>
    <col min="1547" max="1547" width="10.7109375" style="4" customWidth="1"/>
    <col min="1548" max="1792" width="9.140625" style="4"/>
    <col min="1793" max="1793" width="7.28515625" style="4" customWidth="1"/>
    <col min="1794" max="1794" width="34.7109375" style="4" customWidth="1"/>
    <col min="1795" max="1795" width="29.85546875" style="4" customWidth="1"/>
    <col min="1796" max="1796" width="22.7109375" style="4" customWidth="1"/>
    <col min="1797" max="1797" width="12" style="4" customWidth="1"/>
    <col min="1798" max="1798" width="13.42578125" style="4" customWidth="1"/>
    <col min="1799" max="1799" width="12.140625" style="4" customWidth="1"/>
    <col min="1800" max="1800" width="11" style="4" customWidth="1"/>
    <col min="1801" max="1802" width="11.42578125" style="4" customWidth="1"/>
    <col min="1803" max="1803" width="10.7109375" style="4" customWidth="1"/>
    <col min="1804" max="2048" width="9.140625" style="4"/>
    <col min="2049" max="2049" width="7.28515625" style="4" customWidth="1"/>
    <col min="2050" max="2050" width="34.7109375" style="4" customWidth="1"/>
    <col min="2051" max="2051" width="29.85546875" style="4" customWidth="1"/>
    <col min="2052" max="2052" width="22.7109375" style="4" customWidth="1"/>
    <col min="2053" max="2053" width="12" style="4" customWidth="1"/>
    <col min="2054" max="2054" width="13.42578125" style="4" customWidth="1"/>
    <col min="2055" max="2055" width="12.140625" style="4" customWidth="1"/>
    <col min="2056" max="2056" width="11" style="4" customWidth="1"/>
    <col min="2057" max="2058" width="11.42578125" style="4" customWidth="1"/>
    <col min="2059" max="2059" width="10.7109375" style="4" customWidth="1"/>
    <col min="2060" max="2304" width="9.140625" style="4"/>
    <col min="2305" max="2305" width="7.28515625" style="4" customWidth="1"/>
    <col min="2306" max="2306" width="34.7109375" style="4" customWidth="1"/>
    <col min="2307" max="2307" width="29.85546875" style="4" customWidth="1"/>
    <col min="2308" max="2308" width="22.7109375" style="4" customWidth="1"/>
    <col min="2309" max="2309" width="12" style="4" customWidth="1"/>
    <col min="2310" max="2310" width="13.42578125" style="4" customWidth="1"/>
    <col min="2311" max="2311" width="12.140625" style="4" customWidth="1"/>
    <col min="2312" max="2312" width="11" style="4" customWidth="1"/>
    <col min="2313" max="2314" width="11.42578125" style="4" customWidth="1"/>
    <col min="2315" max="2315" width="10.7109375" style="4" customWidth="1"/>
    <col min="2316" max="2560" width="9.140625" style="4"/>
    <col min="2561" max="2561" width="7.28515625" style="4" customWidth="1"/>
    <col min="2562" max="2562" width="34.7109375" style="4" customWidth="1"/>
    <col min="2563" max="2563" width="29.85546875" style="4" customWidth="1"/>
    <col min="2564" max="2564" width="22.7109375" style="4" customWidth="1"/>
    <col min="2565" max="2565" width="12" style="4" customWidth="1"/>
    <col min="2566" max="2566" width="13.42578125" style="4" customWidth="1"/>
    <col min="2567" max="2567" width="12.140625" style="4" customWidth="1"/>
    <col min="2568" max="2568" width="11" style="4" customWidth="1"/>
    <col min="2569" max="2570" width="11.42578125" style="4" customWidth="1"/>
    <col min="2571" max="2571" width="10.7109375" style="4" customWidth="1"/>
    <col min="2572" max="2816" width="9.140625" style="4"/>
    <col min="2817" max="2817" width="7.28515625" style="4" customWidth="1"/>
    <col min="2818" max="2818" width="34.7109375" style="4" customWidth="1"/>
    <col min="2819" max="2819" width="29.85546875" style="4" customWidth="1"/>
    <col min="2820" max="2820" width="22.7109375" style="4" customWidth="1"/>
    <col min="2821" max="2821" width="12" style="4" customWidth="1"/>
    <col min="2822" max="2822" width="13.42578125" style="4" customWidth="1"/>
    <col min="2823" max="2823" width="12.140625" style="4" customWidth="1"/>
    <col min="2824" max="2824" width="11" style="4" customWidth="1"/>
    <col min="2825" max="2826" width="11.42578125" style="4" customWidth="1"/>
    <col min="2827" max="2827" width="10.7109375" style="4" customWidth="1"/>
    <col min="2828" max="3072" width="9.140625" style="4"/>
    <col min="3073" max="3073" width="7.28515625" style="4" customWidth="1"/>
    <col min="3074" max="3074" width="34.7109375" style="4" customWidth="1"/>
    <col min="3075" max="3075" width="29.85546875" style="4" customWidth="1"/>
    <col min="3076" max="3076" width="22.7109375" style="4" customWidth="1"/>
    <col min="3077" max="3077" width="12" style="4" customWidth="1"/>
    <col min="3078" max="3078" width="13.42578125" style="4" customWidth="1"/>
    <col min="3079" max="3079" width="12.140625" style="4" customWidth="1"/>
    <col min="3080" max="3080" width="11" style="4" customWidth="1"/>
    <col min="3081" max="3082" width="11.42578125" style="4" customWidth="1"/>
    <col min="3083" max="3083" width="10.7109375" style="4" customWidth="1"/>
    <col min="3084" max="3328" width="9.140625" style="4"/>
    <col min="3329" max="3329" width="7.28515625" style="4" customWidth="1"/>
    <col min="3330" max="3330" width="34.7109375" style="4" customWidth="1"/>
    <col min="3331" max="3331" width="29.85546875" style="4" customWidth="1"/>
    <col min="3332" max="3332" width="22.7109375" style="4" customWidth="1"/>
    <col min="3333" max="3333" width="12" style="4" customWidth="1"/>
    <col min="3334" max="3334" width="13.42578125" style="4" customWidth="1"/>
    <col min="3335" max="3335" width="12.140625" style="4" customWidth="1"/>
    <col min="3336" max="3336" width="11" style="4" customWidth="1"/>
    <col min="3337" max="3338" width="11.42578125" style="4" customWidth="1"/>
    <col min="3339" max="3339" width="10.7109375" style="4" customWidth="1"/>
    <col min="3340" max="3584" width="9.140625" style="4"/>
    <col min="3585" max="3585" width="7.28515625" style="4" customWidth="1"/>
    <col min="3586" max="3586" width="34.7109375" style="4" customWidth="1"/>
    <col min="3587" max="3587" width="29.85546875" style="4" customWidth="1"/>
    <col min="3588" max="3588" width="22.7109375" style="4" customWidth="1"/>
    <col min="3589" max="3589" width="12" style="4" customWidth="1"/>
    <col min="3590" max="3590" width="13.42578125" style="4" customWidth="1"/>
    <col min="3591" max="3591" width="12.140625" style="4" customWidth="1"/>
    <col min="3592" max="3592" width="11" style="4" customWidth="1"/>
    <col min="3593" max="3594" width="11.42578125" style="4" customWidth="1"/>
    <col min="3595" max="3595" width="10.7109375" style="4" customWidth="1"/>
    <col min="3596" max="3840" width="9.140625" style="4"/>
    <col min="3841" max="3841" width="7.28515625" style="4" customWidth="1"/>
    <col min="3842" max="3842" width="34.7109375" style="4" customWidth="1"/>
    <col min="3843" max="3843" width="29.85546875" style="4" customWidth="1"/>
    <col min="3844" max="3844" width="22.7109375" style="4" customWidth="1"/>
    <col min="3845" max="3845" width="12" style="4" customWidth="1"/>
    <col min="3846" max="3846" width="13.42578125" style="4" customWidth="1"/>
    <col min="3847" max="3847" width="12.140625" style="4" customWidth="1"/>
    <col min="3848" max="3848" width="11" style="4" customWidth="1"/>
    <col min="3849" max="3850" width="11.42578125" style="4" customWidth="1"/>
    <col min="3851" max="3851" width="10.7109375" style="4" customWidth="1"/>
    <col min="3852" max="4096" width="9.140625" style="4"/>
    <col min="4097" max="4097" width="7.28515625" style="4" customWidth="1"/>
    <col min="4098" max="4098" width="34.7109375" style="4" customWidth="1"/>
    <col min="4099" max="4099" width="29.85546875" style="4" customWidth="1"/>
    <col min="4100" max="4100" width="22.7109375" style="4" customWidth="1"/>
    <col min="4101" max="4101" width="12" style="4" customWidth="1"/>
    <col min="4102" max="4102" width="13.42578125" style="4" customWidth="1"/>
    <col min="4103" max="4103" width="12.140625" style="4" customWidth="1"/>
    <col min="4104" max="4104" width="11" style="4" customWidth="1"/>
    <col min="4105" max="4106" width="11.42578125" style="4" customWidth="1"/>
    <col min="4107" max="4107" width="10.7109375" style="4" customWidth="1"/>
    <col min="4108" max="4352" width="9.140625" style="4"/>
    <col min="4353" max="4353" width="7.28515625" style="4" customWidth="1"/>
    <col min="4354" max="4354" width="34.7109375" style="4" customWidth="1"/>
    <col min="4355" max="4355" width="29.85546875" style="4" customWidth="1"/>
    <col min="4356" max="4356" width="22.7109375" style="4" customWidth="1"/>
    <col min="4357" max="4357" width="12" style="4" customWidth="1"/>
    <col min="4358" max="4358" width="13.42578125" style="4" customWidth="1"/>
    <col min="4359" max="4359" width="12.140625" style="4" customWidth="1"/>
    <col min="4360" max="4360" width="11" style="4" customWidth="1"/>
    <col min="4361" max="4362" width="11.42578125" style="4" customWidth="1"/>
    <col min="4363" max="4363" width="10.7109375" style="4" customWidth="1"/>
    <col min="4364" max="4608" width="9.140625" style="4"/>
    <col min="4609" max="4609" width="7.28515625" style="4" customWidth="1"/>
    <col min="4610" max="4610" width="34.7109375" style="4" customWidth="1"/>
    <col min="4611" max="4611" width="29.85546875" style="4" customWidth="1"/>
    <col min="4612" max="4612" width="22.7109375" style="4" customWidth="1"/>
    <col min="4613" max="4613" width="12" style="4" customWidth="1"/>
    <col min="4614" max="4614" width="13.42578125" style="4" customWidth="1"/>
    <col min="4615" max="4615" width="12.140625" style="4" customWidth="1"/>
    <col min="4616" max="4616" width="11" style="4" customWidth="1"/>
    <col min="4617" max="4618" width="11.42578125" style="4" customWidth="1"/>
    <col min="4619" max="4619" width="10.7109375" style="4" customWidth="1"/>
    <col min="4620" max="4864" width="9.140625" style="4"/>
    <col min="4865" max="4865" width="7.28515625" style="4" customWidth="1"/>
    <col min="4866" max="4866" width="34.7109375" style="4" customWidth="1"/>
    <col min="4867" max="4867" width="29.85546875" style="4" customWidth="1"/>
    <col min="4868" max="4868" width="22.7109375" style="4" customWidth="1"/>
    <col min="4869" max="4869" width="12" style="4" customWidth="1"/>
    <col min="4870" max="4870" width="13.42578125" style="4" customWidth="1"/>
    <col min="4871" max="4871" width="12.140625" style="4" customWidth="1"/>
    <col min="4872" max="4872" width="11" style="4" customWidth="1"/>
    <col min="4873" max="4874" width="11.42578125" style="4" customWidth="1"/>
    <col min="4875" max="4875" width="10.7109375" style="4" customWidth="1"/>
    <col min="4876" max="5120" width="9.140625" style="4"/>
    <col min="5121" max="5121" width="7.28515625" style="4" customWidth="1"/>
    <col min="5122" max="5122" width="34.7109375" style="4" customWidth="1"/>
    <col min="5123" max="5123" width="29.85546875" style="4" customWidth="1"/>
    <col min="5124" max="5124" width="22.7109375" style="4" customWidth="1"/>
    <col min="5125" max="5125" width="12" style="4" customWidth="1"/>
    <col min="5126" max="5126" width="13.42578125" style="4" customWidth="1"/>
    <col min="5127" max="5127" width="12.140625" style="4" customWidth="1"/>
    <col min="5128" max="5128" width="11" style="4" customWidth="1"/>
    <col min="5129" max="5130" width="11.42578125" style="4" customWidth="1"/>
    <col min="5131" max="5131" width="10.7109375" style="4" customWidth="1"/>
    <col min="5132" max="5376" width="9.140625" style="4"/>
    <col min="5377" max="5377" width="7.28515625" style="4" customWidth="1"/>
    <col min="5378" max="5378" width="34.7109375" style="4" customWidth="1"/>
    <col min="5379" max="5379" width="29.85546875" style="4" customWidth="1"/>
    <col min="5380" max="5380" width="22.7109375" style="4" customWidth="1"/>
    <col min="5381" max="5381" width="12" style="4" customWidth="1"/>
    <col min="5382" max="5382" width="13.42578125" style="4" customWidth="1"/>
    <col min="5383" max="5383" width="12.140625" style="4" customWidth="1"/>
    <col min="5384" max="5384" width="11" style="4" customWidth="1"/>
    <col min="5385" max="5386" width="11.42578125" style="4" customWidth="1"/>
    <col min="5387" max="5387" width="10.7109375" style="4" customWidth="1"/>
    <col min="5388" max="5632" width="9.140625" style="4"/>
    <col min="5633" max="5633" width="7.28515625" style="4" customWidth="1"/>
    <col min="5634" max="5634" width="34.7109375" style="4" customWidth="1"/>
    <col min="5635" max="5635" width="29.85546875" style="4" customWidth="1"/>
    <col min="5636" max="5636" width="22.7109375" style="4" customWidth="1"/>
    <col min="5637" max="5637" width="12" style="4" customWidth="1"/>
    <col min="5638" max="5638" width="13.42578125" style="4" customWidth="1"/>
    <col min="5639" max="5639" width="12.140625" style="4" customWidth="1"/>
    <col min="5640" max="5640" width="11" style="4" customWidth="1"/>
    <col min="5641" max="5642" width="11.42578125" style="4" customWidth="1"/>
    <col min="5643" max="5643" width="10.7109375" style="4" customWidth="1"/>
    <col min="5644" max="5888" width="9.140625" style="4"/>
    <col min="5889" max="5889" width="7.28515625" style="4" customWidth="1"/>
    <col min="5890" max="5890" width="34.7109375" style="4" customWidth="1"/>
    <col min="5891" max="5891" width="29.85546875" style="4" customWidth="1"/>
    <col min="5892" max="5892" width="22.7109375" style="4" customWidth="1"/>
    <col min="5893" max="5893" width="12" style="4" customWidth="1"/>
    <col min="5894" max="5894" width="13.42578125" style="4" customWidth="1"/>
    <col min="5895" max="5895" width="12.140625" style="4" customWidth="1"/>
    <col min="5896" max="5896" width="11" style="4" customWidth="1"/>
    <col min="5897" max="5898" width="11.42578125" style="4" customWidth="1"/>
    <col min="5899" max="5899" width="10.7109375" style="4" customWidth="1"/>
    <col min="5900" max="6144" width="9.140625" style="4"/>
    <col min="6145" max="6145" width="7.28515625" style="4" customWidth="1"/>
    <col min="6146" max="6146" width="34.7109375" style="4" customWidth="1"/>
    <col min="6147" max="6147" width="29.85546875" style="4" customWidth="1"/>
    <col min="6148" max="6148" width="22.7109375" style="4" customWidth="1"/>
    <col min="6149" max="6149" width="12" style="4" customWidth="1"/>
    <col min="6150" max="6150" width="13.42578125" style="4" customWidth="1"/>
    <col min="6151" max="6151" width="12.140625" style="4" customWidth="1"/>
    <col min="6152" max="6152" width="11" style="4" customWidth="1"/>
    <col min="6153" max="6154" width="11.42578125" style="4" customWidth="1"/>
    <col min="6155" max="6155" width="10.7109375" style="4" customWidth="1"/>
    <col min="6156" max="6400" width="9.140625" style="4"/>
    <col min="6401" max="6401" width="7.28515625" style="4" customWidth="1"/>
    <col min="6402" max="6402" width="34.7109375" style="4" customWidth="1"/>
    <col min="6403" max="6403" width="29.85546875" style="4" customWidth="1"/>
    <col min="6404" max="6404" width="22.7109375" style="4" customWidth="1"/>
    <col min="6405" max="6405" width="12" style="4" customWidth="1"/>
    <col min="6406" max="6406" width="13.42578125" style="4" customWidth="1"/>
    <col min="6407" max="6407" width="12.140625" style="4" customWidth="1"/>
    <col min="6408" max="6408" width="11" style="4" customWidth="1"/>
    <col min="6409" max="6410" width="11.42578125" style="4" customWidth="1"/>
    <col min="6411" max="6411" width="10.7109375" style="4" customWidth="1"/>
    <col min="6412" max="6656" width="9.140625" style="4"/>
    <col min="6657" max="6657" width="7.28515625" style="4" customWidth="1"/>
    <col min="6658" max="6658" width="34.7109375" style="4" customWidth="1"/>
    <col min="6659" max="6659" width="29.85546875" style="4" customWidth="1"/>
    <col min="6660" max="6660" width="22.7109375" style="4" customWidth="1"/>
    <col min="6661" max="6661" width="12" style="4" customWidth="1"/>
    <col min="6662" max="6662" width="13.42578125" style="4" customWidth="1"/>
    <col min="6663" max="6663" width="12.140625" style="4" customWidth="1"/>
    <col min="6664" max="6664" width="11" style="4" customWidth="1"/>
    <col min="6665" max="6666" width="11.42578125" style="4" customWidth="1"/>
    <col min="6667" max="6667" width="10.7109375" style="4" customWidth="1"/>
    <col min="6668" max="6912" width="9.140625" style="4"/>
    <col min="6913" max="6913" width="7.28515625" style="4" customWidth="1"/>
    <col min="6914" max="6914" width="34.7109375" style="4" customWidth="1"/>
    <col min="6915" max="6915" width="29.85546875" style="4" customWidth="1"/>
    <col min="6916" max="6916" width="22.7109375" style="4" customWidth="1"/>
    <col min="6917" max="6917" width="12" style="4" customWidth="1"/>
    <col min="6918" max="6918" width="13.42578125" style="4" customWidth="1"/>
    <col min="6919" max="6919" width="12.140625" style="4" customWidth="1"/>
    <col min="6920" max="6920" width="11" style="4" customWidth="1"/>
    <col min="6921" max="6922" width="11.42578125" style="4" customWidth="1"/>
    <col min="6923" max="6923" width="10.7109375" style="4" customWidth="1"/>
    <col min="6924" max="7168" width="9.140625" style="4"/>
    <col min="7169" max="7169" width="7.28515625" style="4" customWidth="1"/>
    <col min="7170" max="7170" width="34.7109375" style="4" customWidth="1"/>
    <col min="7171" max="7171" width="29.85546875" style="4" customWidth="1"/>
    <col min="7172" max="7172" width="22.7109375" style="4" customWidth="1"/>
    <col min="7173" max="7173" width="12" style="4" customWidth="1"/>
    <col min="7174" max="7174" width="13.42578125" style="4" customWidth="1"/>
    <col min="7175" max="7175" width="12.140625" style="4" customWidth="1"/>
    <col min="7176" max="7176" width="11" style="4" customWidth="1"/>
    <col min="7177" max="7178" width="11.42578125" style="4" customWidth="1"/>
    <col min="7179" max="7179" width="10.7109375" style="4" customWidth="1"/>
    <col min="7180" max="7424" width="9.140625" style="4"/>
    <col min="7425" max="7425" width="7.28515625" style="4" customWidth="1"/>
    <col min="7426" max="7426" width="34.7109375" style="4" customWidth="1"/>
    <col min="7427" max="7427" width="29.85546875" style="4" customWidth="1"/>
    <col min="7428" max="7428" width="22.7109375" style="4" customWidth="1"/>
    <col min="7429" max="7429" width="12" style="4" customWidth="1"/>
    <col min="7430" max="7430" width="13.42578125" style="4" customWidth="1"/>
    <col min="7431" max="7431" width="12.140625" style="4" customWidth="1"/>
    <col min="7432" max="7432" width="11" style="4" customWidth="1"/>
    <col min="7433" max="7434" width="11.42578125" style="4" customWidth="1"/>
    <col min="7435" max="7435" width="10.7109375" style="4" customWidth="1"/>
    <col min="7436" max="7680" width="9.140625" style="4"/>
    <col min="7681" max="7681" width="7.28515625" style="4" customWidth="1"/>
    <col min="7682" max="7682" width="34.7109375" style="4" customWidth="1"/>
    <col min="7683" max="7683" width="29.85546875" style="4" customWidth="1"/>
    <col min="7684" max="7684" width="22.7109375" style="4" customWidth="1"/>
    <col min="7685" max="7685" width="12" style="4" customWidth="1"/>
    <col min="7686" max="7686" width="13.42578125" style="4" customWidth="1"/>
    <col min="7687" max="7687" width="12.140625" style="4" customWidth="1"/>
    <col min="7688" max="7688" width="11" style="4" customWidth="1"/>
    <col min="7689" max="7690" width="11.42578125" style="4" customWidth="1"/>
    <col min="7691" max="7691" width="10.7109375" style="4" customWidth="1"/>
    <col min="7692" max="7936" width="9.140625" style="4"/>
    <col min="7937" max="7937" width="7.28515625" style="4" customWidth="1"/>
    <col min="7938" max="7938" width="34.7109375" style="4" customWidth="1"/>
    <col min="7939" max="7939" width="29.85546875" style="4" customWidth="1"/>
    <col min="7940" max="7940" width="22.7109375" style="4" customWidth="1"/>
    <col min="7941" max="7941" width="12" style="4" customWidth="1"/>
    <col min="7942" max="7942" width="13.42578125" style="4" customWidth="1"/>
    <col min="7943" max="7943" width="12.140625" style="4" customWidth="1"/>
    <col min="7944" max="7944" width="11" style="4" customWidth="1"/>
    <col min="7945" max="7946" width="11.42578125" style="4" customWidth="1"/>
    <col min="7947" max="7947" width="10.7109375" style="4" customWidth="1"/>
    <col min="7948" max="8192" width="9.140625" style="4"/>
    <col min="8193" max="8193" width="7.28515625" style="4" customWidth="1"/>
    <col min="8194" max="8194" width="34.7109375" style="4" customWidth="1"/>
    <col min="8195" max="8195" width="29.85546875" style="4" customWidth="1"/>
    <col min="8196" max="8196" width="22.7109375" style="4" customWidth="1"/>
    <col min="8197" max="8197" width="12" style="4" customWidth="1"/>
    <col min="8198" max="8198" width="13.42578125" style="4" customWidth="1"/>
    <col min="8199" max="8199" width="12.140625" style="4" customWidth="1"/>
    <col min="8200" max="8200" width="11" style="4" customWidth="1"/>
    <col min="8201" max="8202" width="11.42578125" style="4" customWidth="1"/>
    <col min="8203" max="8203" width="10.7109375" style="4" customWidth="1"/>
    <col min="8204" max="8448" width="9.140625" style="4"/>
    <col min="8449" max="8449" width="7.28515625" style="4" customWidth="1"/>
    <col min="8450" max="8450" width="34.7109375" style="4" customWidth="1"/>
    <col min="8451" max="8451" width="29.85546875" style="4" customWidth="1"/>
    <col min="8452" max="8452" width="22.7109375" style="4" customWidth="1"/>
    <col min="8453" max="8453" width="12" style="4" customWidth="1"/>
    <col min="8454" max="8454" width="13.42578125" style="4" customWidth="1"/>
    <col min="8455" max="8455" width="12.140625" style="4" customWidth="1"/>
    <col min="8456" max="8456" width="11" style="4" customWidth="1"/>
    <col min="8457" max="8458" width="11.42578125" style="4" customWidth="1"/>
    <col min="8459" max="8459" width="10.7109375" style="4" customWidth="1"/>
    <col min="8460" max="8704" width="9.140625" style="4"/>
    <col min="8705" max="8705" width="7.28515625" style="4" customWidth="1"/>
    <col min="8706" max="8706" width="34.7109375" style="4" customWidth="1"/>
    <col min="8707" max="8707" width="29.85546875" style="4" customWidth="1"/>
    <col min="8708" max="8708" width="22.7109375" style="4" customWidth="1"/>
    <col min="8709" max="8709" width="12" style="4" customWidth="1"/>
    <col min="8710" max="8710" width="13.42578125" style="4" customWidth="1"/>
    <col min="8711" max="8711" width="12.140625" style="4" customWidth="1"/>
    <col min="8712" max="8712" width="11" style="4" customWidth="1"/>
    <col min="8713" max="8714" width="11.42578125" style="4" customWidth="1"/>
    <col min="8715" max="8715" width="10.7109375" style="4" customWidth="1"/>
    <col min="8716" max="8960" width="9.140625" style="4"/>
    <col min="8961" max="8961" width="7.28515625" style="4" customWidth="1"/>
    <col min="8962" max="8962" width="34.7109375" style="4" customWidth="1"/>
    <col min="8963" max="8963" width="29.85546875" style="4" customWidth="1"/>
    <col min="8964" max="8964" width="22.7109375" style="4" customWidth="1"/>
    <col min="8965" max="8965" width="12" style="4" customWidth="1"/>
    <col min="8966" max="8966" width="13.42578125" style="4" customWidth="1"/>
    <col min="8967" max="8967" width="12.140625" style="4" customWidth="1"/>
    <col min="8968" max="8968" width="11" style="4" customWidth="1"/>
    <col min="8969" max="8970" width="11.42578125" style="4" customWidth="1"/>
    <col min="8971" max="8971" width="10.7109375" style="4" customWidth="1"/>
    <col min="8972" max="9216" width="9.140625" style="4"/>
    <col min="9217" max="9217" width="7.28515625" style="4" customWidth="1"/>
    <col min="9218" max="9218" width="34.7109375" style="4" customWidth="1"/>
    <col min="9219" max="9219" width="29.85546875" style="4" customWidth="1"/>
    <col min="9220" max="9220" width="22.7109375" style="4" customWidth="1"/>
    <col min="9221" max="9221" width="12" style="4" customWidth="1"/>
    <col min="9222" max="9222" width="13.42578125" style="4" customWidth="1"/>
    <col min="9223" max="9223" width="12.140625" style="4" customWidth="1"/>
    <col min="9224" max="9224" width="11" style="4" customWidth="1"/>
    <col min="9225" max="9226" width="11.42578125" style="4" customWidth="1"/>
    <col min="9227" max="9227" width="10.7109375" style="4" customWidth="1"/>
    <col min="9228" max="9472" width="9.140625" style="4"/>
    <col min="9473" max="9473" width="7.28515625" style="4" customWidth="1"/>
    <col min="9474" max="9474" width="34.7109375" style="4" customWidth="1"/>
    <col min="9475" max="9475" width="29.85546875" style="4" customWidth="1"/>
    <col min="9476" max="9476" width="22.7109375" style="4" customWidth="1"/>
    <col min="9477" max="9477" width="12" style="4" customWidth="1"/>
    <col min="9478" max="9478" width="13.42578125" style="4" customWidth="1"/>
    <col min="9479" max="9479" width="12.140625" style="4" customWidth="1"/>
    <col min="9480" max="9480" width="11" style="4" customWidth="1"/>
    <col min="9481" max="9482" width="11.42578125" style="4" customWidth="1"/>
    <col min="9483" max="9483" width="10.7109375" style="4" customWidth="1"/>
    <col min="9484" max="9728" width="9.140625" style="4"/>
    <col min="9729" max="9729" width="7.28515625" style="4" customWidth="1"/>
    <col min="9730" max="9730" width="34.7109375" style="4" customWidth="1"/>
    <col min="9731" max="9731" width="29.85546875" style="4" customWidth="1"/>
    <col min="9732" max="9732" width="22.7109375" style="4" customWidth="1"/>
    <col min="9733" max="9733" width="12" style="4" customWidth="1"/>
    <col min="9734" max="9734" width="13.42578125" style="4" customWidth="1"/>
    <col min="9735" max="9735" width="12.140625" style="4" customWidth="1"/>
    <col min="9736" max="9736" width="11" style="4" customWidth="1"/>
    <col min="9737" max="9738" width="11.42578125" style="4" customWidth="1"/>
    <col min="9739" max="9739" width="10.7109375" style="4" customWidth="1"/>
    <col min="9740" max="9984" width="9.140625" style="4"/>
    <col min="9985" max="9985" width="7.28515625" style="4" customWidth="1"/>
    <col min="9986" max="9986" width="34.7109375" style="4" customWidth="1"/>
    <col min="9987" max="9987" width="29.85546875" style="4" customWidth="1"/>
    <col min="9988" max="9988" width="22.7109375" style="4" customWidth="1"/>
    <col min="9989" max="9989" width="12" style="4" customWidth="1"/>
    <col min="9990" max="9990" width="13.42578125" style="4" customWidth="1"/>
    <col min="9991" max="9991" width="12.140625" style="4" customWidth="1"/>
    <col min="9992" max="9992" width="11" style="4" customWidth="1"/>
    <col min="9993" max="9994" width="11.42578125" style="4" customWidth="1"/>
    <col min="9995" max="9995" width="10.7109375" style="4" customWidth="1"/>
    <col min="9996" max="10240" width="9.140625" style="4"/>
    <col min="10241" max="10241" width="7.28515625" style="4" customWidth="1"/>
    <col min="10242" max="10242" width="34.7109375" style="4" customWidth="1"/>
    <col min="10243" max="10243" width="29.85546875" style="4" customWidth="1"/>
    <col min="10244" max="10244" width="22.7109375" style="4" customWidth="1"/>
    <col min="10245" max="10245" width="12" style="4" customWidth="1"/>
    <col min="10246" max="10246" width="13.42578125" style="4" customWidth="1"/>
    <col min="10247" max="10247" width="12.140625" style="4" customWidth="1"/>
    <col min="10248" max="10248" width="11" style="4" customWidth="1"/>
    <col min="10249" max="10250" width="11.42578125" style="4" customWidth="1"/>
    <col min="10251" max="10251" width="10.7109375" style="4" customWidth="1"/>
    <col min="10252" max="10496" width="9.140625" style="4"/>
    <col min="10497" max="10497" width="7.28515625" style="4" customWidth="1"/>
    <col min="10498" max="10498" width="34.7109375" style="4" customWidth="1"/>
    <col min="10499" max="10499" width="29.85546875" style="4" customWidth="1"/>
    <col min="10500" max="10500" width="22.7109375" style="4" customWidth="1"/>
    <col min="10501" max="10501" width="12" style="4" customWidth="1"/>
    <col min="10502" max="10502" width="13.42578125" style="4" customWidth="1"/>
    <col min="10503" max="10503" width="12.140625" style="4" customWidth="1"/>
    <col min="10504" max="10504" width="11" style="4" customWidth="1"/>
    <col min="10505" max="10506" width="11.42578125" style="4" customWidth="1"/>
    <col min="10507" max="10507" width="10.7109375" style="4" customWidth="1"/>
    <col min="10508" max="10752" width="9.140625" style="4"/>
    <col min="10753" max="10753" width="7.28515625" style="4" customWidth="1"/>
    <col min="10754" max="10754" width="34.7109375" style="4" customWidth="1"/>
    <col min="10755" max="10755" width="29.85546875" style="4" customWidth="1"/>
    <col min="10756" max="10756" width="22.7109375" style="4" customWidth="1"/>
    <col min="10757" max="10757" width="12" style="4" customWidth="1"/>
    <col min="10758" max="10758" width="13.42578125" style="4" customWidth="1"/>
    <col min="10759" max="10759" width="12.140625" style="4" customWidth="1"/>
    <col min="10760" max="10760" width="11" style="4" customWidth="1"/>
    <col min="10761" max="10762" width="11.42578125" style="4" customWidth="1"/>
    <col min="10763" max="10763" width="10.7109375" style="4" customWidth="1"/>
    <col min="10764" max="11008" width="9.140625" style="4"/>
    <col min="11009" max="11009" width="7.28515625" style="4" customWidth="1"/>
    <col min="11010" max="11010" width="34.7109375" style="4" customWidth="1"/>
    <col min="11011" max="11011" width="29.85546875" style="4" customWidth="1"/>
    <col min="11012" max="11012" width="22.7109375" style="4" customWidth="1"/>
    <col min="11013" max="11013" width="12" style="4" customWidth="1"/>
    <col min="11014" max="11014" width="13.42578125" style="4" customWidth="1"/>
    <col min="11015" max="11015" width="12.140625" style="4" customWidth="1"/>
    <col min="11016" max="11016" width="11" style="4" customWidth="1"/>
    <col min="11017" max="11018" width="11.42578125" style="4" customWidth="1"/>
    <col min="11019" max="11019" width="10.7109375" style="4" customWidth="1"/>
    <col min="11020" max="11264" width="9.140625" style="4"/>
    <col min="11265" max="11265" width="7.28515625" style="4" customWidth="1"/>
    <col min="11266" max="11266" width="34.7109375" style="4" customWidth="1"/>
    <col min="11267" max="11267" width="29.85546875" style="4" customWidth="1"/>
    <col min="11268" max="11268" width="22.7109375" style="4" customWidth="1"/>
    <col min="11269" max="11269" width="12" style="4" customWidth="1"/>
    <col min="11270" max="11270" width="13.42578125" style="4" customWidth="1"/>
    <col min="11271" max="11271" width="12.140625" style="4" customWidth="1"/>
    <col min="11272" max="11272" width="11" style="4" customWidth="1"/>
    <col min="11273" max="11274" width="11.42578125" style="4" customWidth="1"/>
    <col min="11275" max="11275" width="10.7109375" style="4" customWidth="1"/>
    <col min="11276" max="11520" width="9.140625" style="4"/>
    <col min="11521" max="11521" width="7.28515625" style="4" customWidth="1"/>
    <col min="11522" max="11522" width="34.7109375" style="4" customWidth="1"/>
    <col min="11523" max="11523" width="29.85546875" style="4" customWidth="1"/>
    <col min="11524" max="11524" width="22.7109375" style="4" customWidth="1"/>
    <col min="11525" max="11525" width="12" style="4" customWidth="1"/>
    <col min="11526" max="11526" width="13.42578125" style="4" customWidth="1"/>
    <col min="11527" max="11527" width="12.140625" style="4" customWidth="1"/>
    <col min="11528" max="11528" width="11" style="4" customWidth="1"/>
    <col min="11529" max="11530" width="11.42578125" style="4" customWidth="1"/>
    <col min="11531" max="11531" width="10.7109375" style="4" customWidth="1"/>
    <col min="11532" max="11776" width="9.140625" style="4"/>
    <col min="11777" max="11777" width="7.28515625" style="4" customWidth="1"/>
    <col min="11778" max="11778" width="34.7109375" style="4" customWidth="1"/>
    <col min="11779" max="11779" width="29.85546875" style="4" customWidth="1"/>
    <col min="11780" max="11780" width="22.7109375" style="4" customWidth="1"/>
    <col min="11781" max="11781" width="12" style="4" customWidth="1"/>
    <col min="11782" max="11782" width="13.42578125" style="4" customWidth="1"/>
    <col min="11783" max="11783" width="12.140625" style="4" customWidth="1"/>
    <col min="11784" max="11784" width="11" style="4" customWidth="1"/>
    <col min="11785" max="11786" width="11.42578125" style="4" customWidth="1"/>
    <col min="11787" max="11787" width="10.7109375" style="4" customWidth="1"/>
    <col min="11788" max="12032" width="9.140625" style="4"/>
    <col min="12033" max="12033" width="7.28515625" style="4" customWidth="1"/>
    <col min="12034" max="12034" width="34.7109375" style="4" customWidth="1"/>
    <col min="12035" max="12035" width="29.85546875" style="4" customWidth="1"/>
    <col min="12036" max="12036" width="22.7109375" style="4" customWidth="1"/>
    <col min="12037" max="12037" width="12" style="4" customWidth="1"/>
    <col min="12038" max="12038" width="13.42578125" style="4" customWidth="1"/>
    <col min="12039" max="12039" width="12.140625" style="4" customWidth="1"/>
    <col min="12040" max="12040" width="11" style="4" customWidth="1"/>
    <col min="12041" max="12042" width="11.42578125" style="4" customWidth="1"/>
    <col min="12043" max="12043" width="10.7109375" style="4" customWidth="1"/>
    <col min="12044" max="12288" width="9.140625" style="4"/>
    <col min="12289" max="12289" width="7.28515625" style="4" customWidth="1"/>
    <col min="12290" max="12290" width="34.7109375" style="4" customWidth="1"/>
    <col min="12291" max="12291" width="29.85546875" style="4" customWidth="1"/>
    <col min="12292" max="12292" width="22.7109375" style="4" customWidth="1"/>
    <col min="12293" max="12293" width="12" style="4" customWidth="1"/>
    <col min="12294" max="12294" width="13.42578125" style="4" customWidth="1"/>
    <col min="12295" max="12295" width="12.140625" style="4" customWidth="1"/>
    <col min="12296" max="12296" width="11" style="4" customWidth="1"/>
    <col min="12297" max="12298" width="11.42578125" style="4" customWidth="1"/>
    <col min="12299" max="12299" width="10.7109375" style="4" customWidth="1"/>
    <col min="12300" max="12544" width="9.140625" style="4"/>
    <col min="12545" max="12545" width="7.28515625" style="4" customWidth="1"/>
    <col min="12546" max="12546" width="34.7109375" style="4" customWidth="1"/>
    <col min="12547" max="12547" width="29.85546875" style="4" customWidth="1"/>
    <col min="12548" max="12548" width="22.7109375" style="4" customWidth="1"/>
    <col min="12549" max="12549" width="12" style="4" customWidth="1"/>
    <col min="12550" max="12550" width="13.42578125" style="4" customWidth="1"/>
    <col min="12551" max="12551" width="12.140625" style="4" customWidth="1"/>
    <col min="12552" max="12552" width="11" style="4" customWidth="1"/>
    <col min="12553" max="12554" width="11.42578125" style="4" customWidth="1"/>
    <col min="12555" max="12555" width="10.7109375" style="4" customWidth="1"/>
    <col min="12556" max="12800" width="9.140625" style="4"/>
    <col min="12801" max="12801" width="7.28515625" style="4" customWidth="1"/>
    <col min="12802" max="12802" width="34.7109375" style="4" customWidth="1"/>
    <col min="12803" max="12803" width="29.85546875" style="4" customWidth="1"/>
    <col min="12804" max="12804" width="22.7109375" style="4" customWidth="1"/>
    <col min="12805" max="12805" width="12" style="4" customWidth="1"/>
    <col min="12806" max="12806" width="13.42578125" style="4" customWidth="1"/>
    <col min="12807" max="12807" width="12.140625" style="4" customWidth="1"/>
    <col min="12808" max="12808" width="11" style="4" customWidth="1"/>
    <col min="12809" max="12810" width="11.42578125" style="4" customWidth="1"/>
    <col min="12811" max="12811" width="10.7109375" style="4" customWidth="1"/>
    <col min="12812" max="13056" width="9.140625" style="4"/>
    <col min="13057" max="13057" width="7.28515625" style="4" customWidth="1"/>
    <col min="13058" max="13058" width="34.7109375" style="4" customWidth="1"/>
    <col min="13059" max="13059" width="29.85546875" style="4" customWidth="1"/>
    <col min="13060" max="13060" width="22.7109375" style="4" customWidth="1"/>
    <col min="13061" max="13061" width="12" style="4" customWidth="1"/>
    <col min="13062" max="13062" width="13.42578125" style="4" customWidth="1"/>
    <col min="13063" max="13063" width="12.140625" style="4" customWidth="1"/>
    <col min="13064" max="13064" width="11" style="4" customWidth="1"/>
    <col min="13065" max="13066" width="11.42578125" style="4" customWidth="1"/>
    <col min="13067" max="13067" width="10.7109375" style="4" customWidth="1"/>
    <col min="13068" max="13312" width="9.140625" style="4"/>
    <col min="13313" max="13313" width="7.28515625" style="4" customWidth="1"/>
    <col min="13314" max="13314" width="34.7109375" style="4" customWidth="1"/>
    <col min="13315" max="13315" width="29.85546875" style="4" customWidth="1"/>
    <col min="13316" max="13316" width="22.7109375" style="4" customWidth="1"/>
    <col min="13317" max="13317" width="12" style="4" customWidth="1"/>
    <col min="13318" max="13318" width="13.42578125" style="4" customWidth="1"/>
    <col min="13319" max="13319" width="12.140625" style="4" customWidth="1"/>
    <col min="13320" max="13320" width="11" style="4" customWidth="1"/>
    <col min="13321" max="13322" width="11.42578125" style="4" customWidth="1"/>
    <col min="13323" max="13323" width="10.7109375" style="4" customWidth="1"/>
    <col min="13324" max="13568" width="9.140625" style="4"/>
    <col min="13569" max="13569" width="7.28515625" style="4" customWidth="1"/>
    <col min="13570" max="13570" width="34.7109375" style="4" customWidth="1"/>
    <col min="13571" max="13571" width="29.85546875" style="4" customWidth="1"/>
    <col min="13572" max="13572" width="22.7109375" style="4" customWidth="1"/>
    <col min="13573" max="13573" width="12" style="4" customWidth="1"/>
    <col min="13574" max="13574" width="13.42578125" style="4" customWidth="1"/>
    <col min="13575" max="13575" width="12.140625" style="4" customWidth="1"/>
    <col min="13576" max="13576" width="11" style="4" customWidth="1"/>
    <col min="13577" max="13578" width="11.42578125" style="4" customWidth="1"/>
    <col min="13579" max="13579" width="10.7109375" style="4" customWidth="1"/>
    <col min="13580" max="13824" width="9.140625" style="4"/>
    <col min="13825" max="13825" width="7.28515625" style="4" customWidth="1"/>
    <col min="13826" max="13826" width="34.7109375" style="4" customWidth="1"/>
    <col min="13827" max="13827" width="29.85546875" style="4" customWidth="1"/>
    <col min="13828" max="13828" width="22.7109375" style="4" customWidth="1"/>
    <col min="13829" max="13829" width="12" style="4" customWidth="1"/>
    <col min="13830" max="13830" width="13.42578125" style="4" customWidth="1"/>
    <col min="13831" max="13831" width="12.140625" style="4" customWidth="1"/>
    <col min="13832" max="13832" width="11" style="4" customWidth="1"/>
    <col min="13833" max="13834" width="11.42578125" style="4" customWidth="1"/>
    <col min="13835" max="13835" width="10.7109375" style="4" customWidth="1"/>
    <col min="13836" max="14080" width="9.140625" style="4"/>
    <col min="14081" max="14081" width="7.28515625" style="4" customWidth="1"/>
    <col min="14082" max="14082" width="34.7109375" style="4" customWidth="1"/>
    <col min="14083" max="14083" width="29.85546875" style="4" customWidth="1"/>
    <col min="14084" max="14084" width="22.7109375" style="4" customWidth="1"/>
    <col min="14085" max="14085" width="12" style="4" customWidth="1"/>
    <col min="14086" max="14086" width="13.42578125" style="4" customWidth="1"/>
    <col min="14087" max="14087" width="12.140625" style="4" customWidth="1"/>
    <col min="14088" max="14088" width="11" style="4" customWidth="1"/>
    <col min="14089" max="14090" width="11.42578125" style="4" customWidth="1"/>
    <col min="14091" max="14091" width="10.7109375" style="4" customWidth="1"/>
    <col min="14092" max="14336" width="9.140625" style="4"/>
    <col min="14337" max="14337" width="7.28515625" style="4" customWidth="1"/>
    <col min="14338" max="14338" width="34.7109375" style="4" customWidth="1"/>
    <col min="14339" max="14339" width="29.85546875" style="4" customWidth="1"/>
    <col min="14340" max="14340" width="22.7109375" style="4" customWidth="1"/>
    <col min="14341" max="14341" width="12" style="4" customWidth="1"/>
    <col min="14342" max="14342" width="13.42578125" style="4" customWidth="1"/>
    <col min="14343" max="14343" width="12.140625" style="4" customWidth="1"/>
    <col min="14344" max="14344" width="11" style="4" customWidth="1"/>
    <col min="14345" max="14346" width="11.42578125" style="4" customWidth="1"/>
    <col min="14347" max="14347" width="10.7109375" style="4" customWidth="1"/>
    <col min="14348" max="14592" width="9.140625" style="4"/>
    <col min="14593" max="14593" width="7.28515625" style="4" customWidth="1"/>
    <col min="14594" max="14594" width="34.7109375" style="4" customWidth="1"/>
    <col min="14595" max="14595" width="29.85546875" style="4" customWidth="1"/>
    <col min="14596" max="14596" width="22.7109375" style="4" customWidth="1"/>
    <col min="14597" max="14597" width="12" style="4" customWidth="1"/>
    <col min="14598" max="14598" width="13.42578125" style="4" customWidth="1"/>
    <col min="14599" max="14599" width="12.140625" style="4" customWidth="1"/>
    <col min="14600" max="14600" width="11" style="4" customWidth="1"/>
    <col min="14601" max="14602" width="11.42578125" style="4" customWidth="1"/>
    <col min="14603" max="14603" width="10.7109375" style="4" customWidth="1"/>
    <col min="14604" max="14848" width="9.140625" style="4"/>
    <col min="14849" max="14849" width="7.28515625" style="4" customWidth="1"/>
    <col min="14850" max="14850" width="34.7109375" style="4" customWidth="1"/>
    <col min="14851" max="14851" width="29.85546875" style="4" customWidth="1"/>
    <col min="14852" max="14852" width="22.7109375" style="4" customWidth="1"/>
    <col min="14853" max="14853" width="12" style="4" customWidth="1"/>
    <col min="14854" max="14854" width="13.42578125" style="4" customWidth="1"/>
    <col min="14855" max="14855" width="12.140625" style="4" customWidth="1"/>
    <col min="14856" max="14856" width="11" style="4" customWidth="1"/>
    <col min="14857" max="14858" width="11.42578125" style="4" customWidth="1"/>
    <col min="14859" max="14859" width="10.7109375" style="4" customWidth="1"/>
    <col min="14860" max="15104" width="9.140625" style="4"/>
    <col min="15105" max="15105" width="7.28515625" style="4" customWidth="1"/>
    <col min="15106" max="15106" width="34.7109375" style="4" customWidth="1"/>
    <col min="15107" max="15107" width="29.85546875" style="4" customWidth="1"/>
    <col min="15108" max="15108" width="22.7109375" style="4" customWidth="1"/>
    <col min="15109" max="15109" width="12" style="4" customWidth="1"/>
    <col min="15110" max="15110" width="13.42578125" style="4" customWidth="1"/>
    <col min="15111" max="15111" width="12.140625" style="4" customWidth="1"/>
    <col min="15112" max="15112" width="11" style="4" customWidth="1"/>
    <col min="15113" max="15114" width="11.42578125" style="4" customWidth="1"/>
    <col min="15115" max="15115" width="10.7109375" style="4" customWidth="1"/>
    <col min="15116" max="15360" width="9.140625" style="4"/>
    <col min="15361" max="15361" width="7.28515625" style="4" customWidth="1"/>
    <col min="15362" max="15362" width="34.7109375" style="4" customWidth="1"/>
    <col min="15363" max="15363" width="29.85546875" style="4" customWidth="1"/>
    <col min="15364" max="15364" width="22.7109375" style="4" customWidth="1"/>
    <col min="15365" max="15365" width="12" style="4" customWidth="1"/>
    <col min="15366" max="15366" width="13.42578125" style="4" customWidth="1"/>
    <col min="15367" max="15367" width="12.140625" style="4" customWidth="1"/>
    <col min="15368" max="15368" width="11" style="4" customWidth="1"/>
    <col min="15369" max="15370" width="11.42578125" style="4" customWidth="1"/>
    <col min="15371" max="15371" width="10.7109375" style="4" customWidth="1"/>
    <col min="15372" max="15616" width="9.140625" style="4"/>
    <col min="15617" max="15617" width="7.28515625" style="4" customWidth="1"/>
    <col min="15618" max="15618" width="34.7109375" style="4" customWidth="1"/>
    <col min="15619" max="15619" width="29.85546875" style="4" customWidth="1"/>
    <col min="15620" max="15620" width="22.7109375" style="4" customWidth="1"/>
    <col min="15621" max="15621" width="12" style="4" customWidth="1"/>
    <col min="15622" max="15622" width="13.42578125" style="4" customWidth="1"/>
    <col min="15623" max="15623" width="12.140625" style="4" customWidth="1"/>
    <col min="15624" max="15624" width="11" style="4" customWidth="1"/>
    <col min="15625" max="15626" width="11.42578125" style="4" customWidth="1"/>
    <col min="15627" max="15627" width="10.7109375" style="4" customWidth="1"/>
    <col min="15628" max="15872" width="9.140625" style="4"/>
    <col min="15873" max="15873" width="7.28515625" style="4" customWidth="1"/>
    <col min="15874" max="15874" width="34.7109375" style="4" customWidth="1"/>
    <col min="15875" max="15875" width="29.85546875" style="4" customWidth="1"/>
    <col min="15876" max="15876" width="22.7109375" style="4" customWidth="1"/>
    <col min="15877" max="15877" width="12" style="4" customWidth="1"/>
    <col min="15878" max="15878" width="13.42578125" style="4" customWidth="1"/>
    <col min="15879" max="15879" width="12.140625" style="4" customWidth="1"/>
    <col min="15880" max="15880" width="11" style="4" customWidth="1"/>
    <col min="15881" max="15882" width="11.42578125" style="4" customWidth="1"/>
    <col min="15883" max="15883" width="10.7109375" style="4" customWidth="1"/>
    <col min="15884" max="16128" width="9.140625" style="4"/>
    <col min="16129" max="16129" width="7.28515625" style="4" customWidth="1"/>
    <col min="16130" max="16130" width="34.7109375" style="4" customWidth="1"/>
    <col min="16131" max="16131" width="29.85546875" style="4" customWidth="1"/>
    <col min="16132" max="16132" width="22.7109375" style="4" customWidth="1"/>
    <col min="16133" max="16133" width="12" style="4" customWidth="1"/>
    <col min="16134" max="16134" width="13.42578125" style="4" customWidth="1"/>
    <col min="16135" max="16135" width="12.140625" style="4" customWidth="1"/>
    <col min="16136" max="16136" width="11" style="4" customWidth="1"/>
    <col min="16137" max="16138" width="11.42578125" style="4" customWidth="1"/>
    <col min="16139" max="16139" width="10.7109375" style="4" customWidth="1"/>
    <col min="16140" max="16384" width="9.140625" style="4"/>
  </cols>
  <sheetData>
    <row r="1" spans="1:11" ht="15" customHeight="1" x14ac:dyDescent="0.2">
      <c r="A1" s="1"/>
      <c r="D1" s="2"/>
      <c r="E1" s="15" t="s">
        <v>0</v>
      </c>
      <c r="F1" s="15"/>
      <c r="G1" s="15"/>
      <c r="H1" s="15"/>
      <c r="I1" s="15"/>
      <c r="J1" s="15"/>
      <c r="K1" s="15"/>
    </row>
    <row r="2" spans="1:11" ht="15" customHeight="1" x14ac:dyDescent="0.2">
      <c r="A2" s="1"/>
      <c r="D2" s="2"/>
      <c r="E2" s="16" t="s">
        <v>667</v>
      </c>
      <c r="F2" s="16"/>
      <c r="G2" s="16"/>
      <c r="H2" s="16"/>
      <c r="I2" s="16"/>
      <c r="J2" s="16"/>
      <c r="K2" s="16"/>
    </row>
    <row r="3" spans="1:11" x14ac:dyDescent="0.2">
      <c r="A3" s="1"/>
      <c r="D3" s="2"/>
    </row>
    <row r="4" spans="1:11" x14ac:dyDescent="0.2">
      <c r="A4" s="14"/>
      <c r="B4" s="14"/>
      <c r="C4" s="14"/>
      <c r="D4" s="14"/>
      <c r="E4" s="14"/>
      <c r="F4" s="14"/>
      <c r="G4" s="5"/>
      <c r="H4" s="5"/>
      <c r="I4" s="5"/>
      <c r="J4" s="5"/>
      <c r="K4" s="5"/>
    </row>
    <row r="5" spans="1:11" ht="13.5" customHeight="1" x14ac:dyDescent="0.2">
      <c r="A5" s="14"/>
      <c r="B5" s="17" t="s">
        <v>668</v>
      </c>
      <c r="C5" s="17"/>
      <c r="D5" s="17"/>
      <c r="E5" s="17"/>
      <c r="F5" s="17"/>
      <c r="G5" s="17"/>
      <c r="H5" s="17"/>
      <c r="I5" s="17"/>
      <c r="J5" s="17"/>
      <c r="K5" s="17"/>
    </row>
    <row r="6" spans="1:11" ht="24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2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ht="12.7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2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13.5" customHeight="1" x14ac:dyDescent="0.2">
      <c r="A10" s="23" t="s">
        <v>1</v>
      </c>
      <c r="B10" s="24" t="s">
        <v>2</v>
      </c>
      <c r="C10" s="23" t="s">
        <v>3</v>
      </c>
      <c r="D10" s="23" t="s">
        <v>452</v>
      </c>
      <c r="E10" s="23" t="s">
        <v>475</v>
      </c>
      <c r="F10" s="23" t="s">
        <v>4</v>
      </c>
      <c r="G10" s="25" t="s">
        <v>5</v>
      </c>
      <c r="H10" s="26"/>
      <c r="I10" s="26"/>
      <c r="J10" s="26"/>
      <c r="K10" s="27"/>
    </row>
    <row r="11" spans="1:11" ht="129" customHeight="1" x14ac:dyDescent="0.2">
      <c r="A11" s="28"/>
      <c r="B11" s="29"/>
      <c r="C11" s="28"/>
      <c r="D11" s="28"/>
      <c r="E11" s="28"/>
      <c r="F11" s="28"/>
      <c r="G11" s="30">
        <v>2022</v>
      </c>
      <c r="H11" s="30">
        <v>2023</v>
      </c>
      <c r="I11" s="30">
        <v>2024</v>
      </c>
      <c r="J11" s="30">
        <v>2025</v>
      </c>
      <c r="K11" s="30">
        <v>2026</v>
      </c>
    </row>
    <row r="12" spans="1:11" s="6" customFormat="1" ht="13.5" customHeight="1" x14ac:dyDescent="0.2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1">
        <v>6</v>
      </c>
      <c r="G12" s="30">
        <v>7</v>
      </c>
      <c r="H12" s="30">
        <v>8</v>
      </c>
      <c r="I12" s="30">
        <v>9</v>
      </c>
      <c r="J12" s="30">
        <v>10</v>
      </c>
      <c r="K12" s="30">
        <v>11</v>
      </c>
    </row>
    <row r="13" spans="1:11" ht="16.5" customHeight="1" x14ac:dyDescent="0.2">
      <c r="A13" s="32" t="s">
        <v>6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</row>
    <row r="14" spans="1:11" ht="15" customHeight="1" x14ac:dyDescent="0.2">
      <c r="A14" s="35" t="s">
        <v>7</v>
      </c>
      <c r="B14" s="36"/>
      <c r="C14" s="36"/>
      <c r="D14" s="36"/>
      <c r="E14" s="33"/>
      <c r="F14" s="33"/>
      <c r="G14" s="33"/>
      <c r="H14" s="33"/>
      <c r="I14" s="33"/>
      <c r="J14" s="33"/>
      <c r="K14" s="34"/>
    </row>
    <row r="15" spans="1:11" ht="17.25" customHeight="1" x14ac:dyDescent="0.2">
      <c r="A15" s="37" t="s">
        <v>8</v>
      </c>
      <c r="B15" s="38" t="s">
        <v>9</v>
      </c>
      <c r="C15" s="38" t="s">
        <v>10</v>
      </c>
      <c r="D15" s="23" t="s">
        <v>476</v>
      </c>
      <c r="E15" s="39" t="s">
        <v>11</v>
      </c>
      <c r="F15" s="40">
        <f t="shared" ref="F15:F78" si="0">SUM(G15:K15)</f>
        <v>2626</v>
      </c>
      <c r="G15" s="40">
        <v>2626</v>
      </c>
      <c r="H15" s="40"/>
      <c r="I15" s="40"/>
      <c r="J15" s="40"/>
      <c r="K15" s="40"/>
    </row>
    <row r="16" spans="1:11" ht="17.25" customHeight="1" x14ac:dyDescent="0.2">
      <c r="A16" s="41"/>
      <c r="B16" s="38"/>
      <c r="C16" s="38"/>
      <c r="D16" s="42"/>
      <c r="E16" s="39" t="s">
        <v>12</v>
      </c>
      <c r="F16" s="40">
        <f t="shared" si="0"/>
        <v>0</v>
      </c>
      <c r="G16" s="40"/>
      <c r="H16" s="40"/>
      <c r="I16" s="40"/>
      <c r="J16" s="40"/>
      <c r="K16" s="40"/>
    </row>
    <row r="17" spans="1:11" ht="17.25" customHeight="1" x14ac:dyDescent="0.2">
      <c r="A17" s="41"/>
      <c r="B17" s="38"/>
      <c r="C17" s="38"/>
      <c r="D17" s="42"/>
      <c r="E17" s="39" t="s">
        <v>13</v>
      </c>
      <c r="F17" s="40">
        <f t="shared" si="0"/>
        <v>120</v>
      </c>
      <c r="G17" s="40"/>
      <c r="H17" s="40">
        <v>120</v>
      </c>
      <c r="I17" s="40"/>
      <c r="J17" s="40"/>
      <c r="K17" s="40"/>
    </row>
    <row r="18" spans="1:11" ht="17.25" customHeight="1" x14ac:dyDescent="0.2">
      <c r="A18" s="43"/>
      <c r="B18" s="38"/>
      <c r="C18" s="38"/>
      <c r="D18" s="28"/>
      <c r="E18" s="39" t="s">
        <v>14</v>
      </c>
      <c r="F18" s="40">
        <f t="shared" si="0"/>
        <v>0</v>
      </c>
      <c r="G18" s="40"/>
      <c r="H18" s="40"/>
      <c r="I18" s="40"/>
      <c r="J18" s="40"/>
      <c r="K18" s="40"/>
    </row>
    <row r="19" spans="1:11" ht="17.25" customHeight="1" x14ac:dyDescent="0.2">
      <c r="A19" s="37" t="s">
        <v>15</v>
      </c>
      <c r="B19" s="38" t="s">
        <v>16</v>
      </c>
      <c r="C19" s="38" t="s">
        <v>17</v>
      </c>
      <c r="D19" s="23" t="s">
        <v>477</v>
      </c>
      <c r="E19" s="39" t="s">
        <v>11</v>
      </c>
      <c r="F19" s="40">
        <f t="shared" si="0"/>
        <v>29340.5</v>
      </c>
      <c r="G19" s="40">
        <v>29340.5</v>
      </c>
      <c r="H19" s="40"/>
      <c r="I19" s="40"/>
      <c r="J19" s="40"/>
      <c r="K19" s="40"/>
    </row>
    <row r="20" spans="1:11" ht="17.25" customHeight="1" x14ac:dyDescent="0.2">
      <c r="A20" s="41"/>
      <c r="B20" s="38"/>
      <c r="C20" s="38"/>
      <c r="D20" s="42"/>
      <c r="E20" s="39" t="s">
        <v>12</v>
      </c>
      <c r="F20" s="40">
        <f t="shared" si="0"/>
        <v>0</v>
      </c>
      <c r="G20" s="40"/>
      <c r="H20" s="40"/>
      <c r="I20" s="40"/>
      <c r="J20" s="40"/>
      <c r="K20" s="40"/>
    </row>
    <row r="21" spans="1:11" ht="17.25" customHeight="1" x14ac:dyDescent="0.2">
      <c r="A21" s="41"/>
      <c r="B21" s="38"/>
      <c r="C21" s="38"/>
      <c r="D21" s="42"/>
      <c r="E21" s="39" t="s">
        <v>13</v>
      </c>
      <c r="F21" s="40">
        <f t="shared" si="0"/>
        <v>3500</v>
      </c>
      <c r="G21" s="40">
        <v>3500</v>
      </c>
      <c r="H21" s="40"/>
      <c r="I21" s="40"/>
      <c r="J21" s="40"/>
      <c r="K21" s="40"/>
    </row>
    <row r="22" spans="1:11" ht="17.25" customHeight="1" x14ac:dyDescent="0.2">
      <c r="A22" s="43"/>
      <c r="B22" s="38"/>
      <c r="C22" s="38"/>
      <c r="D22" s="28"/>
      <c r="E22" s="39" t="s">
        <v>14</v>
      </c>
      <c r="F22" s="40">
        <f t="shared" si="0"/>
        <v>0</v>
      </c>
      <c r="G22" s="40"/>
      <c r="H22" s="40"/>
      <c r="I22" s="40"/>
      <c r="J22" s="40"/>
      <c r="K22" s="40"/>
    </row>
    <row r="23" spans="1:11" ht="17.25" customHeight="1" x14ac:dyDescent="0.2">
      <c r="A23" s="41" t="s">
        <v>18</v>
      </c>
      <c r="B23" s="23" t="s">
        <v>725</v>
      </c>
      <c r="C23" s="23" t="s">
        <v>19</v>
      </c>
      <c r="D23" s="23" t="s">
        <v>478</v>
      </c>
      <c r="E23" s="44" t="s">
        <v>11</v>
      </c>
      <c r="F23" s="40">
        <f t="shared" si="0"/>
        <v>2000</v>
      </c>
      <c r="G23" s="40"/>
      <c r="H23" s="40"/>
      <c r="I23" s="40">
        <v>2000</v>
      </c>
      <c r="J23" s="40"/>
      <c r="K23" s="40"/>
    </row>
    <row r="24" spans="1:11" ht="17.25" customHeight="1" x14ac:dyDescent="0.2">
      <c r="A24" s="41"/>
      <c r="B24" s="42"/>
      <c r="C24" s="42"/>
      <c r="D24" s="42"/>
      <c r="E24" s="44" t="s">
        <v>12</v>
      </c>
      <c r="F24" s="40">
        <f t="shared" si="0"/>
        <v>0</v>
      </c>
      <c r="G24" s="40"/>
      <c r="H24" s="40"/>
      <c r="I24" s="40"/>
      <c r="J24" s="40"/>
      <c r="K24" s="40"/>
    </row>
    <row r="25" spans="1:11" ht="17.25" customHeight="1" x14ac:dyDescent="0.2">
      <c r="A25" s="41"/>
      <c r="B25" s="42"/>
      <c r="C25" s="42"/>
      <c r="D25" s="42"/>
      <c r="E25" s="44" t="s">
        <v>13</v>
      </c>
      <c r="F25" s="40">
        <f t="shared" si="0"/>
        <v>500</v>
      </c>
      <c r="G25" s="40"/>
      <c r="H25" s="40"/>
      <c r="I25" s="40">
        <v>500</v>
      </c>
      <c r="J25" s="40"/>
      <c r="K25" s="40"/>
    </row>
    <row r="26" spans="1:11" ht="17.25" customHeight="1" x14ac:dyDescent="0.2">
      <c r="A26" s="43"/>
      <c r="B26" s="28"/>
      <c r="C26" s="28"/>
      <c r="D26" s="28"/>
      <c r="E26" s="44" t="s">
        <v>14</v>
      </c>
      <c r="F26" s="40">
        <f t="shared" si="0"/>
        <v>500</v>
      </c>
      <c r="G26" s="40"/>
      <c r="H26" s="40"/>
      <c r="I26" s="40">
        <v>500</v>
      </c>
      <c r="J26" s="40"/>
      <c r="K26" s="40"/>
    </row>
    <row r="27" spans="1:11" ht="17.25" customHeight="1" x14ac:dyDescent="0.2">
      <c r="A27" s="45" t="s">
        <v>20</v>
      </c>
      <c r="B27" s="23" t="s">
        <v>726</v>
      </c>
      <c r="C27" s="38" t="s">
        <v>21</v>
      </c>
      <c r="D27" s="23" t="s">
        <v>665</v>
      </c>
      <c r="E27" s="44" t="s">
        <v>11</v>
      </c>
      <c r="F27" s="40">
        <f t="shared" si="0"/>
        <v>0</v>
      </c>
      <c r="G27" s="40"/>
      <c r="H27" s="40"/>
      <c r="I27" s="40"/>
      <c r="J27" s="40"/>
      <c r="K27" s="40"/>
    </row>
    <row r="28" spans="1:11" ht="17.25" customHeight="1" x14ac:dyDescent="0.2">
      <c r="A28" s="45"/>
      <c r="B28" s="42"/>
      <c r="C28" s="38"/>
      <c r="D28" s="42"/>
      <c r="E28" s="44" t="s">
        <v>12</v>
      </c>
      <c r="F28" s="40">
        <f t="shared" si="0"/>
        <v>196.9</v>
      </c>
      <c r="G28" s="40">
        <v>196.9</v>
      </c>
      <c r="H28" s="40"/>
      <c r="I28" s="40"/>
      <c r="J28" s="40"/>
      <c r="K28" s="40"/>
    </row>
    <row r="29" spans="1:11" ht="17.25" customHeight="1" x14ac:dyDescent="0.2">
      <c r="A29" s="45"/>
      <c r="B29" s="42"/>
      <c r="C29" s="38"/>
      <c r="D29" s="42"/>
      <c r="E29" s="44" t="s">
        <v>13</v>
      </c>
      <c r="F29" s="40">
        <f t="shared" si="0"/>
        <v>400</v>
      </c>
      <c r="G29" s="40">
        <v>400</v>
      </c>
      <c r="H29" s="40"/>
      <c r="I29" s="40"/>
      <c r="J29" s="40"/>
      <c r="K29" s="40"/>
    </row>
    <row r="30" spans="1:11" ht="32.25" customHeight="1" x14ac:dyDescent="0.2">
      <c r="A30" s="45"/>
      <c r="B30" s="28"/>
      <c r="C30" s="38"/>
      <c r="D30" s="28"/>
      <c r="E30" s="44" t="s">
        <v>14</v>
      </c>
      <c r="F30" s="40">
        <f t="shared" si="0"/>
        <v>1000</v>
      </c>
      <c r="G30" s="40">
        <v>1000</v>
      </c>
      <c r="H30" s="40"/>
      <c r="I30" s="40"/>
      <c r="J30" s="40"/>
      <c r="K30" s="40"/>
    </row>
    <row r="31" spans="1:11" ht="17.25" customHeight="1" x14ac:dyDescent="0.2">
      <c r="A31" s="37" t="s">
        <v>22</v>
      </c>
      <c r="B31" s="23" t="s">
        <v>463</v>
      </c>
      <c r="C31" s="23" t="s">
        <v>480</v>
      </c>
      <c r="D31" s="23" t="s">
        <v>479</v>
      </c>
      <c r="E31" s="44" t="s">
        <v>11</v>
      </c>
      <c r="F31" s="40">
        <f t="shared" si="0"/>
        <v>16882.7</v>
      </c>
      <c r="G31" s="40">
        <v>5627.6</v>
      </c>
      <c r="H31" s="40">
        <v>5627.6</v>
      </c>
      <c r="I31" s="40">
        <v>5627.5</v>
      </c>
      <c r="J31" s="40"/>
      <c r="K31" s="40"/>
    </row>
    <row r="32" spans="1:11" ht="17.25" customHeight="1" x14ac:dyDescent="0.2">
      <c r="A32" s="41"/>
      <c r="B32" s="42"/>
      <c r="C32" s="42"/>
      <c r="D32" s="42"/>
      <c r="E32" s="44" t="s">
        <v>12</v>
      </c>
      <c r="F32" s="40">
        <f t="shared" si="0"/>
        <v>700</v>
      </c>
      <c r="G32" s="40">
        <v>100</v>
      </c>
      <c r="H32" s="40">
        <v>300</v>
      </c>
      <c r="I32" s="40">
        <v>100</v>
      </c>
      <c r="J32" s="40">
        <v>100</v>
      </c>
      <c r="K32" s="40">
        <v>100</v>
      </c>
    </row>
    <row r="33" spans="1:11" ht="17.25" customHeight="1" x14ac:dyDescent="0.2">
      <c r="A33" s="41"/>
      <c r="B33" s="42"/>
      <c r="C33" s="42"/>
      <c r="D33" s="42"/>
      <c r="E33" s="44" t="s">
        <v>13</v>
      </c>
      <c r="F33" s="40">
        <f t="shared" si="0"/>
        <v>1500</v>
      </c>
      <c r="G33" s="40">
        <v>500</v>
      </c>
      <c r="H33" s="40">
        <v>500</v>
      </c>
      <c r="I33" s="40">
        <v>500</v>
      </c>
      <c r="J33" s="40"/>
      <c r="K33" s="40"/>
    </row>
    <row r="34" spans="1:11" ht="51.75" customHeight="1" x14ac:dyDescent="0.2">
      <c r="A34" s="43"/>
      <c r="B34" s="28"/>
      <c r="C34" s="28"/>
      <c r="D34" s="28"/>
      <c r="E34" s="44" t="s">
        <v>14</v>
      </c>
      <c r="F34" s="40">
        <f t="shared" si="0"/>
        <v>7683.0999999999995</v>
      </c>
      <c r="G34" s="40">
        <v>2100</v>
      </c>
      <c r="H34" s="40">
        <v>2100</v>
      </c>
      <c r="I34" s="40">
        <v>2200</v>
      </c>
      <c r="J34" s="40">
        <v>888.9</v>
      </c>
      <c r="K34" s="40">
        <v>394.2</v>
      </c>
    </row>
    <row r="35" spans="1:11" ht="17.25" customHeight="1" x14ac:dyDescent="0.2">
      <c r="A35" s="46" t="s">
        <v>23</v>
      </c>
      <c r="B35" s="47"/>
      <c r="C35" s="47"/>
      <c r="D35" s="47"/>
      <c r="E35" s="47"/>
      <c r="F35" s="47"/>
      <c r="G35" s="47"/>
      <c r="H35" s="47"/>
      <c r="I35" s="47"/>
      <c r="J35" s="47"/>
      <c r="K35" s="48"/>
    </row>
    <row r="36" spans="1:11" ht="17.25" customHeight="1" x14ac:dyDescent="0.2">
      <c r="A36" s="30">
        <v>1</v>
      </c>
      <c r="B36" s="30">
        <v>2</v>
      </c>
      <c r="C36" s="30">
        <v>3</v>
      </c>
      <c r="D36" s="30">
        <v>4</v>
      </c>
      <c r="E36" s="30">
        <v>5</v>
      </c>
      <c r="F36" s="31">
        <v>6</v>
      </c>
      <c r="G36" s="30">
        <v>7</v>
      </c>
      <c r="H36" s="30">
        <v>8</v>
      </c>
      <c r="I36" s="30">
        <v>9</v>
      </c>
      <c r="J36" s="30">
        <v>10</v>
      </c>
      <c r="K36" s="30">
        <v>11</v>
      </c>
    </row>
    <row r="37" spans="1:11" ht="17.25" customHeight="1" x14ac:dyDescent="0.2">
      <c r="A37" s="37" t="s">
        <v>24</v>
      </c>
      <c r="B37" s="23" t="s">
        <v>25</v>
      </c>
      <c r="C37" s="23" t="s">
        <v>727</v>
      </c>
      <c r="D37" s="23" t="s">
        <v>481</v>
      </c>
      <c r="E37" s="44" t="s">
        <v>11</v>
      </c>
      <c r="F37" s="40">
        <f t="shared" si="0"/>
        <v>0</v>
      </c>
      <c r="G37" s="40"/>
      <c r="H37" s="40"/>
      <c r="I37" s="40"/>
      <c r="J37" s="40"/>
      <c r="K37" s="40"/>
    </row>
    <row r="38" spans="1:11" ht="17.25" customHeight="1" x14ac:dyDescent="0.2">
      <c r="A38" s="41"/>
      <c r="B38" s="42"/>
      <c r="C38" s="42"/>
      <c r="D38" s="42"/>
      <c r="E38" s="44" t="s">
        <v>12</v>
      </c>
      <c r="F38" s="40">
        <f t="shared" si="0"/>
        <v>0</v>
      </c>
      <c r="G38" s="40"/>
      <c r="H38" s="40"/>
      <c r="I38" s="40"/>
      <c r="J38" s="40"/>
      <c r="K38" s="40"/>
    </row>
    <row r="39" spans="1:11" ht="17.25" customHeight="1" x14ac:dyDescent="0.2">
      <c r="A39" s="41"/>
      <c r="B39" s="42"/>
      <c r="C39" s="42"/>
      <c r="D39" s="42"/>
      <c r="E39" s="44" t="s">
        <v>13</v>
      </c>
      <c r="F39" s="40">
        <f t="shared" si="0"/>
        <v>500</v>
      </c>
      <c r="G39" s="40">
        <v>500</v>
      </c>
      <c r="H39" s="40"/>
      <c r="I39" s="40"/>
      <c r="J39" s="40"/>
      <c r="K39" s="40"/>
    </row>
    <row r="40" spans="1:11" ht="17.25" customHeight="1" x14ac:dyDescent="0.2">
      <c r="A40" s="43"/>
      <c r="B40" s="28"/>
      <c r="C40" s="28"/>
      <c r="D40" s="28"/>
      <c r="E40" s="44" t="s">
        <v>14</v>
      </c>
      <c r="F40" s="40">
        <f t="shared" si="0"/>
        <v>0</v>
      </c>
      <c r="G40" s="40"/>
      <c r="H40" s="40"/>
      <c r="I40" s="40"/>
      <c r="J40" s="40"/>
      <c r="K40" s="40"/>
    </row>
    <row r="41" spans="1:11" ht="17.25" customHeight="1" x14ac:dyDescent="0.2">
      <c r="A41" s="37" t="s">
        <v>26</v>
      </c>
      <c r="B41" s="23" t="s">
        <v>27</v>
      </c>
      <c r="C41" s="23" t="s">
        <v>28</v>
      </c>
      <c r="D41" s="23" t="s">
        <v>481</v>
      </c>
      <c r="E41" s="44" t="s">
        <v>11</v>
      </c>
      <c r="F41" s="40">
        <f t="shared" si="0"/>
        <v>0</v>
      </c>
      <c r="G41" s="40"/>
      <c r="H41" s="40"/>
      <c r="I41" s="40"/>
      <c r="J41" s="40"/>
      <c r="K41" s="40"/>
    </row>
    <row r="42" spans="1:11" ht="17.25" customHeight="1" x14ac:dyDescent="0.2">
      <c r="A42" s="41"/>
      <c r="B42" s="42"/>
      <c r="C42" s="42"/>
      <c r="D42" s="42"/>
      <c r="E42" s="44" t="s">
        <v>12</v>
      </c>
      <c r="F42" s="40">
        <f t="shared" si="0"/>
        <v>0</v>
      </c>
      <c r="G42" s="40"/>
      <c r="H42" s="40"/>
      <c r="I42" s="40"/>
      <c r="J42" s="40"/>
      <c r="K42" s="40"/>
    </row>
    <row r="43" spans="1:11" ht="17.25" customHeight="1" x14ac:dyDescent="0.2">
      <c r="A43" s="41"/>
      <c r="B43" s="42"/>
      <c r="C43" s="42"/>
      <c r="D43" s="42"/>
      <c r="E43" s="44" t="s">
        <v>13</v>
      </c>
      <c r="F43" s="40">
        <f t="shared" si="0"/>
        <v>1000</v>
      </c>
      <c r="G43" s="40">
        <v>1000</v>
      </c>
      <c r="H43" s="40"/>
      <c r="I43" s="40"/>
      <c r="J43" s="40"/>
      <c r="K43" s="40"/>
    </row>
    <row r="44" spans="1:11" ht="17.25" customHeight="1" x14ac:dyDescent="0.2">
      <c r="A44" s="43"/>
      <c r="B44" s="28"/>
      <c r="C44" s="28"/>
      <c r="D44" s="28"/>
      <c r="E44" s="44" t="s">
        <v>14</v>
      </c>
      <c r="F44" s="40">
        <f t="shared" si="0"/>
        <v>0</v>
      </c>
      <c r="G44" s="40"/>
      <c r="H44" s="40"/>
      <c r="I44" s="40"/>
      <c r="J44" s="40"/>
      <c r="K44" s="40"/>
    </row>
    <row r="45" spans="1:11" ht="17.25" customHeight="1" x14ac:dyDescent="0.2">
      <c r="A45" s="37" t="s">
        <v>29</v>
      </c>
      <c r="B45" s="23" t="s">
        <v>30</v>
      </c>
      <c r="C45" s="23" t="s">
        <v>31</v>
      </c>
      <c r="D45" s="23" t="s">
        <v>482</v>
      </c>
      <c r="E45" s="44" t="s">
        <v>11</v>
      </c>
      <c r="F45" s="40">
        <f t="shared" si="0"/>
        <v>15000</v>
      </c>
      <c r="G45" s="40">
        <v>2000</v>
      </c>
      <c r="H45" s="40">
        <v>3000</v>
      </c>
      <c r="I45" s="40">
        <v>3000</v>
      </c>
      <c r="J45" s="40">
        <v>3000</v>
      </c>
      <c r="K45" s="40">
        <v>4000</v>
      </c>
    </row>
    <row r="46" spans="1:11" ht="17.25" customHeight="1" x14ac:dyDescent="0.2">
      <c r="A46" s="41"/>
      <c r="B46" s="42"/>
      <c r="C46" s="42"/>
      <c r="D46" s="42"/>
      <c r="E46" s="44" t="s">
        <v>12</v>
      </c>
      <c r="F46" s="40">
        <f t="shared" si="0"/>
        <v>1550</v>
      </c>
      <c r="G46" s="40">
        <v>250</v>
      </c>
      <c r="H46" s="40">
        <v>350</v>
      </c>
      <c r="I46" s="40">
        <v>200</v>
      </c>
      <c r="J46" s="40">
        <v>350</v>
      </c>
      <c r="K46" s="40">
        <v>400</v>
      </c>
    </row>
    <row r="47" spans="1:11" ht="17.25" customHeight="1" x14ac:dyDescent="0.2">
      <c r="A47" s="41"/>
      <c r="B47" s="42"/>
      <c r="C47" s="42"/>
      <c r="D47" s="42"/>
      <c r="E47" s="44" t="s">
        <v>13</v>
      </c>
      <c r="F47" s="40">
        <f t="shared" si="0"/>
        <v>10000</v>
      </c>
      <c r="G47" s="40">
        <v>1000</v>
      </c>
      <c r="H47" s="40">
        <v>1500</v>
      </c>
      <c r="I47" s="40">
        <v>2500</v>
      </c>
      <c r="J47" s="40">
        <v>2500</v>
      </c>
      <c r="K47" s="40">
        <v>2500</v>
      </c>
    </row>
    <row r="48" spans="1:11" ht="17.25" customHeight="1" x14ac:dyDescent="0.2">
      <c r="A48" s="43"/>
      <c r="B48" s="42"/>
      <c r="C48" s="42"/>
      <c r="D48" s="28"/>
      <c r="E48" s="44" t="s">
        <v>14</v>
      </c>
      <c r="F48" s="40">
        <f t="shared" si="0"/>
        <v>18450</v>
      </c>
      <c r="G48" s="40">
        <v>2250</v>
      </c>
      <c r="H48" s="40">
        <v>2150</v>
      </c>
      <c r="I48" s="40">
        <v>4600</v>
      </c>
      <c r="J48" s="40">
        <v>4650</v>
      </c>
      <c r="K48" s="40">
        <v>4800</v>
      </c>
    </row>
    <row r="49" spans="1:11" ht="17.25" customHeight="1" x14ac:dyDescent="0.2">
      <c r="A49" s="46" t="s">
        <v>32</v>
      </c>
      <c r="B49" s="49" t="s">
        <v>33</v>
      </c>
      <c r="C49" s="23" t="s">
        <v>34</v>
      </c>
      <c r="D49" s="23" t="s">
        <v>669</v>
      </c>
      <c r="E49" s="50" t="s">
        <v>11</v>
      </c>
      <c r="F49" s="40">
        <f t="shared" si="0"/>
        <v>0</v>
      </c>
      <c r="G49" s="51"/>
      <c r="H49" s="51"/>
      <c r="I49" s="51"/>
      <c r="J49" s="51"/>
      <c r="K49" s="51"/>
    </row>
    <row r="50" spans="1:11" ht="17.25" customHeight="1" x14ac:dyDescent="0.2">
      <c r="A50" s="52"/>
      <c r="B50" s="53"/>
      <c r="C50" s="42"/>
      <c r="D50" s="42"/>
      <c r="E50" s="44" t="s">
        <v>12</v>
      </c>
      <c r="F50" s="40">
        <f t="shared" si="0"/>
        <v>1400</v>
      </c>
      <c r="G50" s="40">
        <v>200</v>
      </c>
      <c r="H50" s="40">
        <v>300</v>
      </c>
      <c r="I50" s="40">
        <v>300</v>
      </c>
      <c r="J50" s="40">
        <v>300</v>
      </c>
      <c r="K50" s="40">
        <v>300</v>
      </c>
    </row>
    <row r="51" spans="1:11" ht="17.25" customHeight="1" x14ac:dyDescent="0.2">
      <c r="A51" s="52"/>
      <c r="B51" s="53"/>
      <c r="C51" s="42"/>
      <c r="D51" s="42"/>
      <c r="E51" s="44" t="s">
        <v>13</v>
      </c>
      <c r="F51" s="40">
        <f t="shared" si="0"/>
        <v>1232.6369999999999</v>
      </c>
      <c r="G51" s="40">
        <v>500</v>
      </c>
      <c r="H51" s="40">
        <v>500</v>
      </c>
      <c r="I51" s="40">
        <v>232.637</v>
      </c>
      <c r="J51" s="40"/>
      <c r="K51" s="40"/>
    </row>
    <row r="52" spans="1:11" s="6" customFormat="1" ht="42" customHeight="1" x14ac:dyDescent="0.2">
      <c r="A52" s="54"/>
      <c r="B52" s="55"/>
      <c r="C52" s="28"/>
      <c r="D52" s="28"/>
      <c r="E52" s="44" t="s">
        <v>14</v>
      </c>
      <c r="F52" s="40">
        <f t="shared" si="0"/>
        <v>9693.7000000000007</v>
      </c>
      <c r="G52" s="40">
        <v>2300</v>
      </c>
      <c r="H52" s="40">
        <v>2200</v>
      </c>
      <c r="I52" s="40">
        <v>2200</v>
      </c>
      <c r="J52" s="40">
        <v>2493.6999999999998</v>
      </c>
      <c r="K52" s="40">
        <v>500</v>
      </c>
    </row>
    <row r="53" spans="1:11" ht="17.25" customHeight="1" x14ac:dyDescent="0.2">
      <c r="A53" s="37" t="s">
        <v>35</v>
      </c>
      <c r="B53" s="38" t="s">
        <v>36</v>
      </c>
      <c r="C53" s="38" t="s">
        <v>34</v>
      </c>
      <c r="D53" s="38" t="s">
        <v>669</v>
      </c>
      <c r="E53" s="44" t="s">
        <v>11</v>
      </c>
      <c r="F53" s="40">
        <f t="shared" si="0"/>
        <v>1800</v>
      </c>
      <c r="G53" s="40">
        <v>1800</v>
      </c>
      <c r="H53" s="40"/>
      <c r="I53" s="40"/>
      <c r="J53" s="40"/>
      <c r="K53" s="40"/>
    </row>
    <row r="54" spans="1:11" ht="17.25" customHeight="1" x14ac:dyDescent="0.2">
      <c r="A54" s="41"/>
      <c r="B54" s="38"/>
      <c r="C54" s="38"/>
      <c r="D54" s="38"/>
      <c r="E54" s="44" t="s">
        <v>12</v>
      </c>
      <c r="F54" s="40">
        <f t="shared" si="0"/>
        <v>0</v>
      </c>
      <c r="G54" s="40"/>
      <c r="H54" s="40"/>
      <c r="I54" s="40"/>
      <c r="J54" s="40"/>
      <c r="K54" s="40"/>
    </row>
    <row r="55" spans="1:11" ht="17.25" customHeight="1" x14ac:dyDescent="0.2">
      <c r="A55" s="41"/>
      <c r="B55" s="38"/>
      <c r="C55" s="38"/>
      <c r="D55" s="38"/>
      <c r="E55" s="44" t="s">
        <v>13</v>
      </c>
      <c r="F55" s="40">
        <f t="shared" si="0"/>
        <v>200</v>
      </c>
      <c r="G55" s="40">
        <v>200</v>
      </c>
      <c r="H55" s="40"/>
      <c r="I55" s="40"/>
      <c r="J55" s="40"/>
      <c r="K55" s="40"/>
    </row>
    <row r="56" spans="1:11" ht="40.5" customHeight="1" x14ac:dyDescent="0.2">
      <c r="A56" s="41"/>
      <c r="B56" s="38"/>
      <c r="C56" s="38"/>
      <c r="D56" s="38"/>
      <c r="E56" s="44" t="s">
        <v>14</v>
      </c>
      <c r="F56" s="40">
        <f t="shared" si="0"/>
        <v>0</v>
      </c>
      <c r="G56" s="40"/>
      <c r="H56" s="40"/>
      <c r="I56" s="40"/>
      <c r="J56" s="40"/>
      <c r="K56" s="40"/>
    </row>
    <row r="57" spans="1:11" ht="17.25" customHeight="1" x14ac:dyDescent="0.2">
      <c r="A57" s="45" t="s">
        <v>37</v>
      </c>
      <c r="B57" s="23" t="s">
        <v>464</v>
      </c>
      <c r="C57" s="38" t="s">
        <v>34</v>
      </c>
      <c r="D57" s="38" t="s">
        <v>669</v>
      </c>
      <c r="E57" s="44" t="s">
        <v>11</v>
      </c>
      <c r="F57" s="40">
        <f t="shared" si="0"/>
        <v>0</v>
      </c>
      <c r="G57" s="40"/>
      <c r="H57" s="40"/>
      <c r="I57" s="40"/>
      <c r="J57" s="40"/>
      <c r="K57" s="40"/>
    </row>
    <row r="58" spans="1:11" ht="17.25" customHeight="1" x14ac:dyDescent="0.2">
      <c r="A58" s="45"/>
      <c r="B58" s="42"/>
      <c r="C58" s="38"/>
      <c r="D58" s="38"/>
      <c r="E58" s="44" t="s">
        <v>12</v>
      </c>
      <c r="F58" s="40">
        <f t="shared" si="0"/>
        <v>0</v>
      </c>
      <c r="G58" s="40"/>
      <c r="H58" s="40"/>
      <c r="I58" s="40"/>
      <c r="J58" s="40"/>
      <c r="K58" s="40"/>
    </row>
    <row r="59" spans="1:11" ht="17.25" customHeight="1" x14ac:dyDescent="0.2">
      <c r="A59" s="45"/>
      <c r="B59" s="42"/>
      <c r="C59" s="38"/>
      <c r="D59" s="38"/>
      <c r="E59" s="44" t="s">
        <v>13</v>
      </c>
      <c r="F59" s="40">
        <f t="shared" si="0"/>
        <v>500</v>
      </c>
      <c r="G59" s="40"/>
      <c r="H59" s="40"/>
      <c r="I59" s="40">
        <v>500</v>
      </c>
      <c r="J59" s="40"/>
      <c r="K59" s="40"/>
    </row>
    <row r="60" spans="1:11" ht="41.25" customHeight="1" x14ac:dyDescent="0.2">
      <c r="A60" s="45"/>
      <c r="B60" s="28"/>
      <c r="C60" s="38"/>
      <c r="D60" s="38"/>
      <c r="E60" s="44" t="s">
        <v>14</v>
      </c>
      <c r="F60" s="40">
        <f t="shared" si="0"/>
        <v>1000</v>
      </c>
      <c r="G60" s="40"/>
      <c r="H60" s="40"/>
      <c r="I60" s="40">
        <v>1000</v>
      </c>
      <c r="J60" s="40"/>
      <c r="K60" s="40"/>
    </row>
    <row r="61" spans="1:11" ht="18" customHeight="1" x14ac:dyDescent="0.2">
      <c r="A61" s="37" t="s">
        <v>38</v>
      </c>
      <c r="B61" s="23" t="s">
        <v>455</v>
      </c>
      <c r="C61" s="23" t="s">
        <v>728</v>
      </c>
      <c r="D61" s="23" t="s">
        <v>483</v>
      </c>
      <c r="E61" s="44" t="s">
        <v>11</v>
      </c>
      <c r="F61" s="40">
        <f t="shared" si="0"/>
        <v>22320</v>
      </c>
      <c r="G61" s="40">
        <v>11160</v>
      </c>
      <c r="H61" s="40">
        <v>11160</v>
      </c>
      <c r="I61" s="40"/>
      <c r="J61" s="40"/>
      <c r="K61" s="40"/>
    </row>
    <row r="62" spans="1:11" ht="15.75" customHeight="1" x14ac:dyDescent="0.2">
      <c r="A62" s="41"/>
      <c r="B62" s="42"/>
      <c r="C62" s="42"/>
      <c r="D62" s="42"/>
      <c r="E62" s="44" t="s">
        <v>12</v>
      </c>
      <c r="F62" s="40">
        <f t="shared" si="0"/>
        <v>550</v>
      </c>
      <c r="G62" s="56">
        <v>50</v>
      </c>
      <c r="H62" s="40">
        <v>200</v>
      </c>
      <c r="I62" s="40">
        <v>100</v>
      </c>
      <c r="J62" s="40">
        <v>200</v>
      </c>
      <c r="K62" s="40"/>
    </row>
    <row r="63" spans="1:11" ht="17.25" customHeight="1" x14ac:dyDescent="0.2">
      <c r="A63" s="41"/>
      <c r="B63" s="42"/>
      <c r="C63" s="42"/>
      <c r="D63" s="42"/>
      <c r="E63" s="44" t="s">
        <v>13</v>
      </c>
      <c r="F63" s="40">
        <f t="shared" si="0"/>
        <v>500</v>
      </c>
      <c r="G63" s="40">
        <v>200</v>
      </c>
      <c r="H63" s="40">
        <v>200</v>
      </c>
      <c r="I63" s="40"/>
      <c r="J63" s="40">
        <v>100</v>
      </c>
      <c r="K63" s="40"/>
    </row>
    <row r="64" spans="1:11" ht="31.5" customHeight="1" x14ac:dyDescent="0.2">
      <c r="A64" s="43"/>
      <c r="B64" s="42"/>
      <c r="C64" s="42"/>
      <c r="D64" s="42"/>
      <c r="E64" s="44" t="s">
        <v>14</v>
      </c>
      <c r="F64" s="40">
        <f t="shared" si="0"/>
        <v>1350</v>
      </c>
      <c r="G64" s="40">
        <v>700</v>
      </c>
      <c r="H64" s="40">
        <v>300</v>
      </c>
      <c r="I64" s="40">
        <v>150</v>
      </c>
      <c r="J64" s="40">
        <v>200</v>
      </c>
      <c r="K64" s="40"/>
    </row>
    <row r="65" spans="1:11" ht="17.25" customHeight="1" x14ac:dyDescent="0.2">
      <c r="A65" s="57" t="s">
        <v>39</v>
      </c>
      <c r="B65" s="38" t="s">
        <v>484</v>
      </c>
      <c r="C65" s="38" t="s">
        <v>40</v>
      </c>
      <c r="D65" s="38" t="s">
        <v>729</v>
      </c>
      <c r="E65" s="39" t="s">
        <v>11</v>
      </c>
      <c r="F65" s="40">
        <f t="shared" si="0"/>
        <v>0</v>
      </c>
      <c r="G65" s="40"/>
      <c r="H65" s="40"/>
      <c r="I65" s="40"/>
      <c r="J65" s="40"/>
      <c r="K65" s="40"/>
    </row>
    <row r="66" spans="1:11" ht="15.75" customHeight="1" x14ac:dyDescent="0.2">
      <c r="A66" s="57"/>
      <c r="B66" s="38"/>
      <c r="C66" s="38"/>
      <c r="D66" s="38"/>
      <c r="E66" s="39" t="s">
        <v>12</v>
      </c>
      <c r="F66" s="40">
        <f t="shared" si="0"/>
        <v>0</v>
      </c>
      <c r="G66" s="40"/>
      <c r="H66" s="40"/>
      <c r="I66" s="40"/>
      <c r="J66" s="40"/>
      <c r="K66" s="40"/>
    </row>
    <row r="67" spans="1:11" ht="17.25" customHeight="1" x14ac:dyDescent="0.2">
      <c r="A67" s="57"/>
      <c r="B67" s="38"/>
      <c r="C67" s="38"/>
      <c r="D67" s="38"/>
      <c r="E67" s="39" t="s">
        <v>13</v>
      </c>
      <c r="F67" s="40">
        <f t="shared" si="0"/>
        <v>400</v>
      </c>
      <c r="G67" s="40"/>
      <c r="H67" s="40"/>
      <c r="I67" s="40">
        <v>200</v>
      </c>
      <c r="J67" s="40">
        <v>100</v>
      </c>
      <c r="K67" s="40">
        <v>100</v>
      </c>
    </row>
    <row r="68" spans="1:11" ht="76.5" customHeight="1" x14ac:dyDescent="0.2">
      <c r="A68" s="57"/>
      <c r="B68" s="38"/>
      <c r="C68" s="38"/>
      <c r="D68" s="38"/>
      <c r="E68" s="44" t="s">
        <v>14</v>
      </c>
      <c r="F68" s="40">
        <f t="shared" si="0"/>
        <v>600</v>
      </c>
      <c r="G68" s="40"/>
      <c r="H68" s="40"/>
      <c r="I68" s="40">
        <v>200</v>
      </c>
      <c r="J68" s="40">
        <v>200</v>
      </c>
      <c r="K68" s="40">
        <v>200</v>
      </c>
    </row>
    <row r="69" spans="1:11" ht="17.25" customHeight="1" x14ac:dyDescent="0.2">
      <c r="A69" s="46" t="s">
        <v>41</v>
      </c>
      <c r="B69" s="47"/>
      <c r="C69" s="47"/>
      <c r="D69" s="47"/>
      <c r="E69" s="47"/>
      <c r="F69" s="47"/>
      <c r="G69" s="47"/>
      <c r="H69" s="47"/>
      <c r="I69" s="47"/>
      <c r="J69" s="47"/>
      <c r="K69" s="48"/>
    </row>
    <row r="70" spans="1:11" ht="17.25" customHeight="1" x14ac:dyDescent="0.2">
      <c r="A70" s="30">
        <v>1</v>
      </c>
      <c r="B70" s="30">
        <v>2</v>
      </c>
      <c r="C70" s="30">
        <v>3</v>
      </c>
      <c r="D70" s="30">
        <v>4</v>
      </c>
      <c r="E70" s="30">
        <v>5</v>
      </c>
      <c r="F70" s="31">
        <v>6</v>
      </c>
      <c r="G70" s="30">
        <v>7</v>
      </c>
      <c r="H70" s="30">
        <v>8</v>
      </c>
      <c r="I70" s="30">
        <v>9</v>
      </c>
      <c r="J70" s="30">
        <v>10</v>
      </c>
      <c r="K70" s="30">
        <v>11</v>
      </c>
    </row>
    <row r="71" spans="1:11" ht="17.25" customHeight="1" x14ac:dyDescent="0.2">
      <c r="A71" s="37" t="s">
        <v>42</v>
      </c>
      <c r="B71" s="23" t="s">
        <v>730</v>
      </c>
      <c r="C71" s="23" t="s">
        <v>43</v>
      </c>
      <c r="D71" s="23" t="s">
        <v>485</v>
      </c>
      <c r="E71" s="50" t="s">
        <v>11</v>
      </c>
      <c r="F71" s="51">
        <f t="shared" si="0"/>
        <v>2831.36</v>
      </c>
      <c r="G71" s="56">
        <v>2831.36</v>
      </c>
      <c r="H71" s="51"/>
      <c r="I71" s="51"/>
      <c r="J71" s="51"/>
      <c r="K71" s="51"/>
    </row>
    <row r="72" spans="1:11" ht="17.25" customHeight="1" x14ac:dyDescent="0.2">
      <c r="A72" s="41"/>
      <c r="B72" s="42"/>
      <c r="C72" s="42"/>
      <c r="D72" s="42"/>
      <c r="E72" s="44" t="s">
        <v>12</v>
      </c>
      <c r="F72" s="40">
        <f t="shared" si="0"/>
        <v>0</v>
      </c>
      <c r="G72" s="40"/>
      <c r="H72" s="40"/>
      <c r="I72" s="40"/>
      <c r="J72" s="40"/>
      <c r="K72" s="40"/>
    </row>
    <row r="73" spans="1:11" ht="17.25" customHeight="1" x14ac:dyDescent="0.2">
      <c r="A73" s="41"/>
      <c r="B73" s="42"/>
      <c r="C73" s="42"/>
      <c r="D73" s="42"/>
      <c r="E73" s="44" t="s">
        <v>13</v>
      </c>
      <c r="F73" s="40">
        <f t="shared" si="0"/>
        <v>0</v>
      </c>
      <c r="G73" s="40"/>
      <c r="H73" s="40"/>
      <c r="I73" s="40"/>
      <c r="J73" s="40"/>
      <c r="K73" s="40"/>
    </row>
    <row r="74" spans="1:11" ht="15" customHeight="1" x14ac:dyDescent="0.2">
      <c r="A74" s="43"/>
      <c r="B74" s="28"/>
      <c r="C74" s="28"/>
      <c r="D74" s="28"/>
      <c r="E74" s="44" t="s">
        <v>14</v>
      </c>
      <c r="F74" s="40">
        <f t="shared" si="0"/>
        <v>0</v>
      </c>
      <c r="G74" s="40"/>
      <c r="H74" s="40"/>
      <c r="I74" s="40"/>
      <c r="J74" s="40"/>
      <c r="K74" s="40"/>
    </row>
    <row r="75" spans="1:11" ht="17.25" customHeight="1" x14ac:dyDescent="0.2">
      <c r="A75" s="45" t="s">
        <v>44</v>
      </c>
      <c r="B75" s="38" t="s">
        <v>486</v>
      </c>
      <c r="C75" s="38" t="s">
        <v>45</v>
      </c>
      <c r="D75" s="38" t="s">
        <v>489</v>
      </c>
      <c r="E75" s="44" t="s">
        <v>11</v>
      </c>
      <c r="F75" s="40">
        <f t="shared" si="0"/>
        <v>12000</v>
      </c>
      <c r="G75" s="40"/>
      <c r="H75" s="40"/>
      <c r="I75" s="40">
        <v>4000</v>
      </c>
      <c r="J75" s="40">
        <v>4000</v>
      </c>
      <c r="K75" s="40">
        <v>4000</v>
      </c>
    </row>
    <row r="76" spans="1:11" ht="17.25" customHeight="1" x14ac:dyDescent="0.2">
      <c r="A76" s="45"/>
      <c r="B76" s="38"/>
      <c r="C76" s="38"/>
      <c r="D76" s="38"/>
      <c r="E76" s="44" t="s">
        <v>12</v>
      </c>
      <c r="F76" s="40">
        <f t="shared" si="0"/>
        <v>0</v>
      </c>
      <c r="G76" s="40"/>
      <c r="H76" s="40"/>
      <c r="I76" s="40"/>
      <c r="J76" s="40"/>
      <c r="K76" s="40"/>
    </row>
    <row r="77" spans="1:11" ht="17.25" customHeight="1" x14ac:dyDescent="0.2">
      <c r="A77" s="45"/>
      <c r="B77" s="38"/>
      <c r="C77" s="38"/>
      <c r="D77" s="38"/>
      <c r="E77" s="44" t="s">
        <v>13</v>
      </c>
      <c r="F77" s="40">
        <f t="shared" si="0"/>
        <v>100</v>
      </c>
      <c r="G77" s="40"/>
      <c r="H77" s="40"/>
      <c r="I77" s="40">
        <v>40</v>
      </c>
      <c r="J77" s="40">
        <v>30</v>
      </c>
      <c r="K77" s="40">
        <v>30</v>
      </c>
    </row>
    <row r="78" spans="1:11" ht="17.25" customHeight="1" x14ac:dyDescent="0.2">
      <c r="A78" s="45"/>
      <c r="B78" s="38"/>
      <c r="C78" s="38"/>
      <c r="D78" s="38"/>
      <c r="E78" s="44" t="s">
        <v>14</v>
      </c>
      <c r="F78" s="40">
        <f t="shared" si="0"/>
        <v>0</v>
      </c>
      <c r="G78" s="40"/>
      <c r="H78" s="40"/>
      <c r="I78" s="40"/>
      <c r="J78" s="40"/>
      <c r="K78" s="40"/>
    </row>
    <row r="79" spans="1:11" ht="17.25" customHeight="1" x14ac:dyDescent="0.2">
      <c r="A79" s="37" t="s">
        <v>46</v>
      </c>
      <c r="B79" s="38" t="s">
        <v>47</v>
      </c>
      <c r="C79" s="38" t="s">
        <v>45</v>
      </c>
      <c r="D79" s="38" t="s">
        <v>490</v>
      </c>
      <c r="E79" s="44" t="s">
        <v>11</v>
      </c>
      <c r="F79" s="40">
        <f t="shared" ref="F79:F140" si="1">SUM(G79:K79)</f>
        <v>60955.885999999999</v>
      </c>
      <c r="G79" s="40">
        <v>12191.1772</v>
      </c>
      <c r="H79" s="40">
        <v>12191.1772</v>
      </c>
      <c r="I79" s="40">
        <v>12191.1772</v>
      </c>
      <c r="J79" s="40">
        <v>12191.1772</v>
      </c>
      <c r="K79" s="40">
        <v>12191.1772</v>
      </c>
    </row>
    <row r="80" spans="1:11" ht="17.25" customHeight="1" x14ac:dyDescent="0.2">
      <c r="A80" s="41"/>
      <c r="B80" s="38"/>
      <c r="C80" s="38"/>
      <c r="D80" s="38"/>
      <c r="E80" s="44" t="s">
        <v>12</v>
      </c>
      <c r="F80" s="40">
        <f t="shared" si="1"/>
        <v>510</v>
      </c>
      <c r="G80" s="40"/>
      <c r="H80" s="40">
        <v>200</v>
      </c>
      <c r="I80" s="40">
        <v>110</v>
      </c>
      <c r="J80" s="40">
        <v>100</v>
      </c>
      <c r="K80" s="40">
        <v>100</v>
      </c>
    </row>
    <row r="81" spans="1:11" ht="17.25" customHeight="1" x14ac:dyDescent="0.2">
      <c r="A81" s="41"/>
      <c r="B81" s="38"/>
      <c r="C81" s="38"/>
      <c r="D81" s="38"/>
      <c r="E81" s="44" t="s">
        <v>13</v>
      </c>
      <c r="F81" s="40">
        <f t="shared" si="1"/>
        <v>3386.4380000000001</v>
      </c>
      <c r="G81" s="40">
        <v>677.2876</v>
      </c>
      <c r="H81" s="40">
        <v>677.2876</v>
      </c>
      <c r="I81" s="40">
        <v>677.2876</v>
      </c>
      <c r="J81" s="40">
        <v>677.2876</v>
      </c>
      <c r="K81" s="40">
        <v>677.2876</v>
      </c>
    </row>
    <row r="82" spans="1:11" ht="17.25" customHeight="1" x14ac:dyDescent="0.2">
      <c r="A82" s="43"/>
      <c r="B82" s="38"/>
      <c r="C82" s="38"/>
      <c r="D82" s="38"/>
      <c r="E82" s="44" t="s">
        <v>14</v>
      </c>
      <c r="F82" s="40">
        <f t="shared" si="1"/>
        <v>2876.4380000000001</v>
      </c>
      <c r="G82" s="40">
        <v>677.2876</v>
      </c>
      <c r="H82" s="40">
        <v>477.2876</v>
      </c>
      <c r="I82" s="40">
        <v>567.2876</v>
      </c>
      <c r="J82" s="40">
        <v>577.2876</v>
      </c>
      <c r="K82" s="40">
        <v>577.2876</v>
      </c>
    </row>
    <row r="83" spans="1:11" ht="17.25" customHeight="1" x14ac:dyDescent="0.2">
      <c r="A83" s="45" t="s">
        <v>48</v>
      </c>
      <c r="B83" s="38" t="s">
        <v>487</v>
      </c>
      <c r="C83" s="38" t="s">
        <v>49</v>
      </c>
      <c r="D83" s="38" t="s">
        <v>491</v>
      </c>
      <c r="E83" s="44" t="s">
        <v>11</v>
      </c>
      <c r="F83" s="40">
        <f t="shared" si="1"/>
        <v>0</v>
      </c>
      <c r="G83" s="40"/>
      <c r="H83" s="40"/>
      <c r="I83" s="40"/>
      <c r="J83" s="40"/>
      <c r="K83" s="40"/>
    </row>
    <row r="84" spans="1:11" ht="17.25" customHeight="1" x14ac:dyDescent="0.2">
      <c r="A84" s="45"/>
      <c r="B84" s="38"/>
      <c r="C84" s="38"/>
      <c r="D84" s="38"/>
      <c r="E84" s="44" t="s">
        <v>12</v>
      </c>
      <c r="F84" s="40">
        <f t="shared" si="1"/>
        <v>0</v>
      </c>
      <c r="G84" s="40"/>
      <c r="H84" s="40"/>
      <c r="I84" s="40"/>
      <c r="J84" s="40"/>
      <c r="K84" s="40"/>
    </row>
    <row r="85" spans="1:11" ht="17.25" customHeight="1" x14ac:dyDescent="0.2">
      <c r="A85" s="45"/>
      <c r="B85" s="38"/>
      <c r="C85" s="38"/>
      <c r="D85" s="38"/>
      <c r="E85" s="44" t="s">
        <v>13</v>
      </c>
      <c r="F85" s="40">
        <f t="shared" si="1"/>
        <v>0</v>
      </c>
      <c r="G85" s="40"/>
      <c r="H85" s="40"/>
      <c r="I85" s="40"/>
      <c r="J85" s="40"/>
      <c r="K85" s="40"/>
    </row>
    <row r="86" spans="1:11" ht="17.25" customHeight="1" x14ac:dyDescent="0.2">
      <c r="A86" s="45"/>
      <c r="B86" s="38"/>
      <c r="C86" s="38"/>
      <c r="D86" s="38"/>
      <c r="E86" s="44" t="s">
        <v>14</v>
      </c>
      <c r="F86" s="40">
        <f t="shared" si="1"/>
        <v>1500</v>
      </c>
      <c r="G86" s="40">
        <v>70</v>
      </c>
      <c r="H86" s="40">
        <v>430</v>
      </c>
      <c r="I86" s="40">
        <v>500</v>
      </c>
      <c r="J86" s="40">
        <v>500</v>
      </c>
      <c r="K86" s="40"/>
    </row>
    <row r="87" spans="1:11" ht="17.25" customHeight="1" x14ac:dyDescent="0.2">
      <c r="A87" s="37" t="s">
        <v>50</v>
      </c>
      <c r="B87" s="23" t="s">
        <v>670</v>
      </c>
      <c r="C87" s="23" t="s">
        <v>51</v>
      </c>
      <c r="D87" s="38" t="s">
        <v>492</v>
      </c>
      <c r="E87" s="44" t="s">
        <v>11</v>
      </c>
      <c r="F87" s="40">
        <f t="shared" si="1"/>
        <v>0</v>
      </c>
      <c r="G87" s="40"/>
      <c r="H87" s="40"/>
      <c r="I87" s="40"/>
      <c r="J87" s="40"/>
      <c r="K87" s="40"/>
    </row>
    <row r="88" spans="1:11" ht="17.25" customHeight="1" x14ac:dyDescent="0.2">
      <c r="A88" s="41"/>
      <c r="B88" s="42"/>
      <c r="C88" s="42"/>
      <c r="D88" s="38"/>
      <c r="E88" s="44" t="s">
        <v>12</v>
      </c>
      <c r="F88" s="40">
        <f t="shared" si="1"/>
        <v>220</v>
      </c>
      <c r="G88" s="40"/>
      <c r="H88" s="40">
        <v>220</v>
      </c>
      <c r="I88" s="40"/>
      <c r="J88" s="40"/>
      <c r="K88" s="40"/>
    </row>
    <row r="89" spans="1:11" ht="17.25" customHeight="1" x14ac:dyDescent="0.2">
      <c r="A89" s="41"/>
      <c r="B89" s="42"/>
      <c r="C89" s="42"/>
      <c r="D89" s="38"/>
      <c r="E89" s="44" t="s">
        <v>13</v>
      </c>
      <c r="F89" s="40">
        <f t="shared" si="1"/>
        <v>0</v>
      </c>
      <c r="G89" s="40"/>
      <c r="H89" s="40"/>
      <c r="I89" s="40"/>
      <c r="J89" s="40"/>
      <c r="K89" s="40"/>
    </row>
    <row r="90" spans="1:11" ht="17.25" customHeight="1" x14ac:dyDescent="0.2">
      <c r="A90" s="43"/>
      <c r="B90" s="42"/>
      <c r="C90" s="42"/>
      <c r="D90" s="38"/>
      <c r="E90" s="44" t="s">
        <v>14</v>
      </c>
      <c r="F90" s="40">
        <f t="shared" si="1"/>
        <v>500</v>
      </c>
      <c r="G90" s="40"/>
      <c r="H90" s="40">
        <v>500</v>
      </c>
      <c r="I90" s="40"/>
      <c r="J90" s="40"/>
      <c r="K90" s="40"/>
    </row>
    <row r="91" spans="1:11" ht="17.25" customHeight="1" x14ac:dyDescent="0.2">
      <c r="A91" s="46" t="s">
        <v>52</v>
      </c>
      <c r="B91" s="37" t="s">
        <v>488</v>
      </c>
      <c r="C91" s="23" t="s">
        <v>53</v>
      </c>
      <c r="D91" s="58" t="s">
        <v>731</v>
      </c>
      <c r="E91" s="39" t="s">
        <v>11</v>
      </c>
      <c r="F91" s="40">
        <f t="shared" si="1"/>
        <v>3124.0236</v>
      </c>
      <c r="G91" s="40">
        <v>3124.0236</v>
      </c>
      <c r="H91" s="40"/>
      <c r="I91" s="40"/>
      <c r="J91" s="40"/>
      <c r="K91" s="40"/>
    </row>
    <row r="92" spans="1:11" s="6" customFormat="1" ht="17.25" customHeight="1" x14ac:dyDescent="0.2">
      <c r="A92" s="52"/>
      <c r="B92" s="41"/>
      <c r="C92" s="42"/>
      <c r="D92" s="42"/>
      <c r="E92" s="44" t="s">
        <v>12</v>
      </c>
      <c r="F92" s="40">
        <f t="shared" si="1"/>
        <v>0</v>
      </c>
      <c r="G92" s="40"/>
      <c r="H92" s="40"/>
      <c r="I92" s="40"/>
      <c r="J92" s="40"/>
      <c r="K92" s="40"/>
    </row>
    <row r="93" spans="1:11" ht="17.25" customHeight="1" x14ac:dyDescent="0.2">
      <c r="A93" s="52"/>
      <c r="B93" s="41"/>
      <c r="C93" s="42"/>
      <c r="D93" s="42"/>
      <c r="E93" s="44" t="s">
        <v>13</v>
      </c>
      <c r="F93" s="40">
        <f t="shared" si="1"/>
        <v>50.392400000000002</v>
      </c>
      <c r="G93" s="40">
        <v>50.392400000000002</v>
      </c>
      <c r="H93" s="40"/>
      <c r="I93" s="40"/>
      <c r="J93" s="40"/>
      <c r="K93" s="40"/>
    </row>
    <row r="94" spans="1:11" ht="17.25" customHeight="1" x14ac:dyDescent="0.2">
      <c r="A94" s="54"/>
      <c r="B94" s="43"/>
      <c r="C94" s="28"/>
      <c r="D94" s="28"/>
      <c r="E94" s="44" t="s">
        <v>14</v>
      </c>
      <c r="F94" s="40">
        <f t="shared" si="1"/>
        <v>0</v>
      </c>
      <c r="G94" s="40"/>
      <c r="H94" s="40"/>
      <c r="I94" s="40"/>
      <c r="J94" s="40"/>
      <c r="K94" s="40"/>
    </row>
    <row r="95" spans="1:11" ht="17.25" customHeight="1" x14ac:dyDescent="0.2">
      <c r="A95" s="46" t="s">
        <v>54</v>
      </c>
      <c r="B95" s="23" t="s">
        <v>55</v>
      </c>
      <c r="C95" s="23" t="s">
        <v>56</v>
      </c>
      <c r="D95" s="23" t="s">
        <v>57</v>
      </c>
      <c r="E95" s="44" t="s">
        <v>11</v>
      </c>
      <c r="F95" s="40">
        <f t="shared" si="1"/>
        <v>0</v>
      </c>
      <c r="G95" s="40"/>
      <c r="H95" s="40"/>
      <c r="I95" s="40"/>
      <c r="J95" s="40"/>
      <c r="K95" s="40"/>
    </row>
    <row r="96" spans="1:11" ht="17.25" customHeight="1" x14ac:dyDescent="0.2">
      <c r="A96" s="52"/>
      <c r="B96" s="42"/>
      <c r="C96" s="42"/>
      <c r="D96" s="42"/>
      <c r="E96" s="44" t="s">
        <v>12</v>
      </c>
      <c r="F96" s="40">
        <f t="shared" si="1"/>
        <v>0</v>
      </c>
      <c r="G96" s="40"/>
      <c r="H96" s="40"/>
      <c r="I96" s="40"/>
      <c r="J96" s="40"/>
      <c r="K96" s="40"/>
    </row>
    <row r="97" spans="1:11" ht="17.25" customHeight="1" x14ac:dyDescent="0.2">
      <c r="A97" s="52"/>
      <c r="B97" s="42"/>
      <c r="C97" s="42"/>
      <c r="D97" s="42"/>
      <c r="E97" s="44" t="s">
        <v>13</v>
      </c>
      <c r="F97" s="40">
        <f t="shared" si="1"/>
        <v>240</v>
      </c>
      <c r="G97" s="40"/>
      <c r="H97" s="40"/>
      <c r="I97" s="40"/>
      <c r="J97" s="40">
        <v>240</v>
      </c>
      <c r="K97" s="40"/>
    </row>
    <row r="98" spans="1:11" ht="17.25" customHeight="1" x14ac:dyDescent="0.2">
      <c r="A98" s="54"/>
      <c r="B98" s="28"/>
      <c r="C98" s="28"/>
      <c r="D98" s="28"/>
      <c r="E98" s="39" t="s">
        <v>14</v>
      </c>
      <c r="F98" s="40">
        <f t="shared" si="1"/>
        <v>0</v>
      </c>
      <c r="G98" s="40"/>
      <c r="H98" s="40"/>
      <c r="I98" s="40"/>
      <c r="J98" s="40"/>
      <c r="K98" s="40"/>
    </row>
    <row r="99" spans="1:11" ht="17.25" customHeight="1" x14ac:dyDescent="0.2">
      <c r="A99" s="37" t="s">
        <v>58</v>
      </c>
      <c r="B99" s="42" t="s">
        <v>59</v>
      </c>
      <c r="C99" s="42" t="s">
        <v>732</v>
      </c>
      <c r="D99" s="42" t="s">
        <v>493</v>
      </c>
      <c r="E99" s="39" t="s">
        <v>11</v>
      </c>
      <c r="F99" s="40">
        <f t="shared" si="1"/>
        <v>322875.57500000001</v>
      </c>
      <c r="G99" s="40">
        <v>42875.574999999997</v>
      </c>
      <c r="H99" s="40">
        <v>55000</v>
      </c>
      <c r="I99" s="40">
        <v>65000</v>
      </c>
      <c r="J99" s="40">
        <v>75000</v>
      </c>
      <c r="K99" s="40">
        <v>85000</v>
      </c>
    </row>
    <row r="100" spans="1:11" ht="17.25" customHeight="1" x14ac:dyDescent="0.2">
      <c r="A100" s="41"/>
      <c r="B100" s="42"/>
      <c r="C100" s="42"/>
      <c r="D100" s="42"/>
      <c r="E100" s="39" t="s">
        <v>12</v>
      </c>
      <c r="F100" s="40">
        <f t="shared" si="1"/>
        <v>10769.424999999999</v>
      </c>
      <c r="G100" s="40">
        <v>7124.4250000000002</v>
      </c>
      <c r="H100" s="40">
        <v>745</v>
      </c>
      <c r="I100" s="40">
        <v>650</v>
      </c>
      <c r="J100" s="40">
        <v>1250</v>
      </c>
      <c r="K100" s="40">
        <v>1000</v>
      </c>
    </row>
    <row r="101" spans="1:11" ht="17.25" customHeight="1" x14ac:dyDescent="0.2">
      <c r="A101" s="41"/>
      <c r="B101" s="42"/>
      <c r="C101" s="42"/>
      <c r="D101" s="42"/>
      <c r="E101" s="39" t="s">
        <v>13</v>
      </c>
      <c r="F101" s="40">
        <f t="shared" si="1"/>
        <v>17915.876</v>
      </c>
      <c r="G101" s="40">
        <v>400</v>
      </c>
      <c r="H101" s="40">
        <v>3500</v>
      </c>
      <c r="I101" s="40">
        <v>3500</v>
      </c>
      <c r="J101" s="40">
        <v>3515.8760000000002</v>
      </c>
      <c r="K101" s="40">
        <v>7000</v>
      </c>
    </row>
    <row r="102" spans="1:11" ht="33" customHeight="1" x14ac:dyDescent="0.2">
      <c r="A102" s="43"/>
      <c r="B102" s="42"/>
      <c r="C102" s="28"/>
      <c r="D102" s="28"/>
      <c r="E102" s="39" t="s">
        <v>14</v>
      </c>
      <c r="F102" s="40">
        <f t="shared" si="1"/>
        <v>46355</v>
      </c>
      <c r="G102" s="59"/>
      <c r="H102" s="59">
        <v>8955</v>
      </c>
      <c r="I102" s="59">
        <v>9050</v>
      </c>
      <c r="J102" s="40">
        <v>13750</v>
      </c>
      <c r="K102" s="40">
        <v>14600</v>
      </c>
    </row>
    <row r="103" spans="1:11" ht="17.25" customHeight="1" x14ac:dyDescent="0.2">
      <c r="A103" s="46" t="s">
        <v>60</v>
      </c>
      <c r="B103" s="38" t="s">
        <v>61</v>
      </c>
      <c r="C103" s="24" t="s">
        <v>62</v>
      </c>
      <c r="D103" s="42" t="s">
        <v>494</v>
      </c>
      <c r="E103" s="39" t="s">
        <v>11</v>
      </c>
      <c r="F103" s="60">
        <f t="shared" si="1"/>
        <v>13500</v>
      </c>
      <c r="G103" s="40">
        <v>3500</v>
      </c>
      <c r="H103" s="40">
        <v>5000</v>
      </c>
      <c r="I103" s="40">
        <v>5000</v>
      </c>
      <c r="J103" s="61"/>
      <c r="K103" s="40"/>
    </row>
    <row r="104" spans="1:11" ht="15.75" customHeight="1" x14ac:dyDescent="0.2">
      <c r="A104" s="52"/>
      <c r="B104" s="38"/>
      <c r="C104" s="62"/>
      <c r="D104" s="42"/>
      <c r="E104" s="39" t="s">
        <v>12</v>
      </c>
      <c r="F104" s="60">
        <f t="shared" si="1"/>
        <v>0</v>
      </c>
      <c r="G104" s="40"/>
      <c r="H104" s="40"/>
      <c r="I104" s="40"/>
      <c r="J104" s="61"/>
      <c r="K104" s="40"/>
    </row>
    <row r="105" spans="1:11" ht="17.25" customHeight="1" x14ac:dyDescent="0.2">
      <c r="A105" s="52"/>
      <c r="B105" s="38"/>
      <c r="C105" s="62"/>
      <c r="D105" s="42"/>
      <c r="E105" s="39" t="s">
        <v>13</v>
      </c>
      <c r="F105" s="60">
        <f t="shared" si="1"/>
        <v>1500</v>
      </c>
      <c r="G105" s="40">
        <v>500</v>
      </c>
      <c r="H105" s="40">
        <v>500</v>
      </c>
      <c r="I105" s="40">
        <v>500</v>
      </c>
      <c r="J105" s="61"/>
      <c r="K105" s="40"/>
    </row>
    <row r="106" spans="1:11" ht="67.5" customHeight="1" x14ac:dyDescent="0.2">
      <c r="A106" s="54"/>
      <c r="B106" s="38"/>
      <c r="C106" s="29"/>
      <c r="D106" s="28"/>
      <c r="E106" s="39" t="s">
        <v>14</v>
      </c>
      <c r="F106" s="40">
        <f t="shared" si="1"/>
        <v>0</v>
      </c>
      <c r="G106" s="51"/>
      <c r="H106" s="51"/>
      <c r="I106" s="51"/>
      <c r="J106" s="40"/>
      <c r="K106" s="40"/>
    </row>
    <row r="107" spans="1:11" ht="17.25" customHeight="1" x14ac:dyDescent="0.2">
      <c r="A107" s="57" t="s">
        <v>63</v>
      </c>
      <c r="B107" s="63"/>
      <c r="C107" s="64"/>
      <c r="D107" s="64"/>
      <c r="E107" s="64"/>
      <c r="F107" s="64"/>
      <c r="G107" s="64"/>
      <c r="H107" s="64"/>
      <c r="I107" s="64"/>
      <c r="J107" s="64"/>
      <c r="K107" s="65"/>
    </row>
    <row r="108" spans="1:11" ht="17.25" customHeight="1" x14ac:dyDescent="0.2">
      <c r="A108" s="30">
        <v>1</v>
      </c>
      <c r="B108" s="30">
        <v>2</v>
      </c>
      <c r="C108" s="30">
        <v>3</v>
      </c>
      <c r="D108" s="30">
        <v>4</v>
      </c>
      <c r="E108" s="30">
        <v>5</v>
      </c>
      <c r="F108" s="31">
        <v>6</v>
      </c>
      <c r="G108" s="30">
        <v>7</v>
      </c>
      <c r="H108" s="30">
        <v>8</v>
      </c>
      <c r="I108" s="30">
        <v>9</v>
      </c>
      <c r="J108" s="30">
        <v>10</v>
      </c>
      <c r="K108" s="30">
        <v>11</v>
      </c>
    </row>
    <row r="109" spans="1:11" ht="17.25" customHeight="1" x14ac:dyDescent="0.2">
      <c r="A109" s="37" t="s">
        <v>64</v>
      </c>
      <c r="B109" s="23" t="s">
        <v>65</v>
      </c>
      <c r="C109" s="23" t="s">
        <v>66</v>
      </c>
      <c r="D109" s="23" t="s">
        <v>495</v>
      </c>
      <c r="E109" s="44" t="s">
        <v>11</v>
      </c>
      <c r="F109" s="60">
        <f t="shared" si="1"/>
        <v>0</v>
      </c>
      <c r="G109" s="59"/>
      <c r="H109" s="59"/>
      <c r="I109" s="59"/>
      <c r="J109" s="59"/>
      <c r="K109" s="59"/>
    </row>
    <row r="110" spans="1:11" ht="17.25" customHeight="1" x14ac:dyDescent="0.2">
      <c r="A110" s="41"/>
      <c r="B110" s="42"/>
      <c r="C110" s="42"/>
      <c r="D110" s="42"/>
      <c r="E110" s="44" t="s">
        <v>12</v>
      </c>
      <c r="F110" s="60">
        <f t="shared" si="1"/>
        <v>2700</v>
      </c>
      <c r="G110" s="40"/>
      <c r="H110" s="40">
        <v>300</v>
      </c>
      <c r="I110" s="40">
        <v>500</v>
      </c>
      <c r="J110" s="40">
        <v>800</v>
      </c>
      <c r="K110" s="40">
        <v>1100</v>
      </c>
    </row>
    <row r="111" spans="1:11" ht="17.25" customHeight="1" x14ac:dyDescent="0.2">
      <c r="A111" s="41"/>
      <c r="B111" s="42"/>
      <c r="C111" s="42"/>
      <c r="D111" s="42"/>
      <c r="E111" s="44" t="s">
        <v>13</v>
      </c>
      <c r="F111" s="60">
        <f t="shared" si="1"/>
        <v>5370</v>
      </c>
      <c r="G111" s="51"/>
      <c r="H111" s="51">
        <v>1500</v>
      </c>
      <c r="I111" s="51">
        <v>1300</v>
      </c>
      <c r="J111" s="51">
        <v>1250</v>
      </c>
      <c r="K111" s="51">
        <v>1320</v>
      </c>
    </row>
    <row r="112" spans="1:11" ht="17.25" customHeight="1" x14ac:dyDescent="0.2">
      <c r="A112" s="43"/>
      <c r="B112" s="28"/>
      <c r="C112" s="28"/>
      <c r="D112" s="28"/>
      <c r="E112" s="44" t="s">
        <v>14</v>
      </c>
      <c r="F112" s="40">
        <f t="shared" si="1"/>
        <v>9630</v>
      </c>
      <c r="G112" s="40"/>
      <c r="H112" s="40">
        <v>3000</v>
      </c>
      <c r="I112" s="40">
        <v>2500</v>
      </c>
      <c r="J112" s="40">
        <v>2150</v>
      </c>
      <c r="K112" s="40">
        <v>1980</v>
      </c>
    </row>
    <row r="113" spans="1:11" ht="17.25" customHeight="1" x14ac:dyDescent="0.2">
      <c r="A113" s="37" t="s">
        <v>67</v>
      </c>
      <c r="B113" s="23" t="s">
        <v>68</v>
      </c>
      <c r="C113" s="23" t="s">
        <v>69</v>
      </c>
      <c r="D113" s="23" t="s">
        <v>496</v>
      </c>
      <c r="E113" s="44" t="s">
        <v>11</v>
      </c>
      <c r="F113" s="60">
        <f t="shared" si="1"/>
        <v>2886</v>
      </c>
      <c r="G113" s="40">
        <v>500</v>
      </c>
      <c r="H113" s="40">
        <v>536</v>
      </c>
      <c r="I113" s="40">
        <v>574</v>
      </c>
      <c r="J113" s="40">
        <v>616</v>
      </c>
      <c r="K113" s="40">
        <v>660</v>
      </c>
    </row>
    <row r="114" spans="1:11" ht="17.25" customHeight="1" x14ac:dyDescent="0.2">
      <c r="A114" s="41"/>
      <c r="B114" s="42"/>
      <c r="C114" s="42"/>
      <c r="D114" s="42"/>
      <c r="E114" s="44" t="s">
        <v>12</v>
      </c>
      <c r="F114" s="60">
        <f t="shared" si="1"/>
        <v>200</v>
      </c>
      <c r="G114" s="40"/>
      <c r="H114" s="40">
        <v>100</v>
      </c>
      <c r="I114" s="40"/>
      <c r="J114" s="40"/>
      <c r="K114" s="40">
        <v>100</v>
      </c>
    </row>
    <row r="115" spans="1:11" ht="17.25" customHeight="1" x14ac:dyDescent="0.2">
      <c r="A115" s="41"/>
      <c r="B115" s="42"/>
      <c r="C115" s="42"/>
      <c r="D115" s="42"/>
      <c r="E115" s="44" t="s">
        <v>13</v>
      </c>
      <c r="F115" s="60">
        <f t="shared" si="1"/>
        <v>1000</v>
      </c>
      <c r="G115" s="40">
        <v>100</v>
      </c>
      <c r="H115" s="40">
        <v>150</v>
      </c>
      <c r="I115" s="40">
        <v>200</v>
      </c>
      <c r="J115" s="40">
        <v>250</v>
      </c>
      <c r="K115" s="40">
        <v>300</v>
      </c>
    </row>
    <row r="116" spans="1:11" ht="17.25" customHeight="1" x14ac:dyDescent="0.2">
      <c r="A116" s="43"/>
      <c r="B116" s="28"/>
      <c r="C116" s="28"/>
      <c r="D116" s="28"/>
      <c r="E116" s="44" t="s">
        <v>14</v>
      </c>
      <c r="F116" s="40">
        <f t="shared" si="1"/>
        <v>1800</v>
      </c>
      <c r="G116" s="51"/>
      <c r="H116" s="51">
        <v>100</v>
      </c>
      <c r="I116" s="51">
        <v>200</v>
      </c>
      <c r="J116" s="51">
        <v>500</v>
      </c>
      <c r="K116" s="51">
        <v>1000</v>
      </c>
    </row>
    <row r="117" spans="1:11" ht="17.25" customHeight="1" x14ac:dyDescent="0.2">
      <c r="A117" s="37" t="s">
        <v>70</v>
      </c>
      <c r="B117" s="23" t="s">
        <v>554</v>
      </c>
      <c r="C117" s="23" t="s">
        <v>69</v>
      </c>
      <c r="D117" s="23" t="s">
        <v>497</v>
      </c>
      <c r="E117" s="44" t="s">
        <v>11</v>
      </c>
      <c r="F117" s="40">
        <f t="shared" si="1"/>
        <v>1500</v>
      </c>
      <c r="G117" s="40">
        <v>1500</v>
      </c>
      <c r="H117" s="40"/>
      <c r="I117" s="40"/>
      <c r="J117" s="40"/>
      <c r="K117" s="40"/>
    </row>
    <row r="118" spans="1:11" ht="17.25" customHeight="1" x14ac:dyDescent="0.2">
      <c r="A118" s="41"/>
      <c r="B118" s="42"/>
      <c r="C118" s="42"/>
      <c r="D118" s="42"/>
      <c r="E118" s="44" t="s">
        <v>12</v>
      </c>
      <c r="F118" s="40">
        <f t="shared" si="1"/>
        <v>0</v>
      </c>
      <c r="G118" s="40"/>
      <c r="H118" s="40"/>
      <c r="I118" s="40"/>
      <c r="J118" s="40"/>
      <c r="K118" s="40"/>
    </row>
    <row r="119" spans="1:11" ht="17.25" customHeight="1" x14ac:dyDescent="0.2">
      <c r="A119" s="41"/>
      <c r="B119" s="42"/>
      <c r="C119" s="42"/>
      <c r="D119" s="42"/>
      <c r="E119" s="44" t="s">
        <v>13</v>
      </c>
      <c r="F119" s="40">
        <f t="shared" si="1"/>
        <v>150</v>
      </c>
      <c r="G119" s="40">
        <v>150</v>
      </c>
      <c r="H119" s="40"/>
      <c r="I119" s="40"/>
      <c r="J119" s="40"/>
      <c r="K119" s="40"/>
    </row>
    <row r="120" spans="1:11" ht="17.25" customHeight="1" x14ac:dyDescent="0.2">
      <c r="A120" s="43"/>
      <c r="B120" s="28"/>
      <c r="C120" s="28"/>
      <c r="D120" s="28"/>
      <c r="E120" s="44" t="s">
        <v>14</v>
      </c>
      <c r="F120" s="40">
        <f t="shared" si="1"/>
        <v>450</v>
      </c>
      <c r="G120" s="40">
        <v>450</v>
      </c>
      <c r="H120" s="40"/>
      <c r="I120" s="40"/>
      <c r="J120" s="40"/>
      <c r="K120" s="40"/>
    </row>
    <row r="121" spans="1:11" ht="17.25" customHeight="1" x14ac:dyDescent="0.2">
      <c r="A121" s="37" t="s">
        <v>71</v>
      </c>
      <c r="B121" s="42" t="s">
        <v>72</v>
      </c>
      <c r="C121" s="42" t="s">
        <v>73</v>
      </c>
      <c r="D121" s="23" t="s">
        <v>497</v>
      </c>
      <c r="E121" s="50" t="s">
        <v>11</v>
      </c>
      <c r="F121" s="51">
        <f t="shared" si="1"/>
        <v>0</v>
      </c>
      <c r="G121" s="51"/>
      <c r="H121" s="51"/>
      <c r="I121" s="51"/>
      <c r="J121" s="51"/>
      <c r="K121" s="51"/>
    </row>
    <row r="122" spans="1:11" ht="17.25" customHeight="1" x14ac:dyDescent="0.2">
      <c r="A122" s="41"/>
      <c r="B122" s="42"/>
      <c r="C122" s="42"/>
      <c r="D122" s="42"/>
      <c r="E122" s="44" t="s">
        <v>12</v>
      </c>
      <c r="F122" s="40">
        <f t="shared" si="1"/>
        <v>100</v>
      </c>
      <c r="G122" s="40"/>
      <c r="H122" s="40">
        <v>100</v>
      </c>
      <c r="I122" s="40"/>
      <c r="J122" s="40"/>
      <c r="K122" s="40"/>
    </row>
    <row r="123" spans="1:11" ht="17.25" customHeight="1" x14ac:dyDescent="0.2">
      <c r="A123" s="41"/>
      <c r="B123" s="42"/>
      <c r="C123" s="42"/>
      <c r="D123" s="42"/>
      <c r="E123" s="44" t="s">
        <v>13</v>
      </c>
      <c r="F123" s="40">
        <f t="shared" si="1"/>
        <v>200</v>
      </c>
      <c r="G123" s="40"/>
      <c r="H123" s="40">
        <v>200</v>
      </c>
      <c r="I123" s="40"/>
      <c r="J123" s="40"/>
      <c r="K123" s="40"/>
    </row>
    <row r="124" spans="1:11" ht="17.25" customHeight="1" x14ac:dyDescent="0.2">
      <c r="A124" s="43"/>
      <c r="B124" s="42"/>
      <c r="C124" s="42"/>
      <c r="D124" s="28"/>
      <c r="E124" s="44" t="s">
        <v>14</v>
      </c>
      <c r="F124" s="40">
        <f t="shared" si="1"/>
        <v>700</v>
      </c>
      <c r="G124" s="40"/>
      <c r="H124" s="40">
        <v>700</v>
      </c>
      <c r="I124" s="40"/>
      <c r="J124" s="40"/>
      <c r="K124" s="40"/>
    </row>
    <row r="125" spans="1:11" ht="17.25" customHeight="1" x14ac:dyDescent="0.2">
      <c r="A125" s="46" t="s">
        <v>74</v>
      </c>
      <c r="B125" s="38" t="s">
        <v>75</v>
      </c>
      <c r="C125" s="38" t="s">
        <v>73</v>
      </c>
      <c r="D125" s="23" t="s">
        <v>497</v>
      </c>
      <c r="E125" s="66" t="s">
        <v>11</v>
      </c>
      <c r="F125" s="40">
        <f t="shared" si="1"/>
        <v>0</v>
      </c>
      <c r="G125" s="40"/>
      <c r="H125" s="40"/>
      <c r="I125" s="40"/>
      <c r="J125" s="40"/>
      <c r="K125" s="40"/>
    </row>
    <row r="126" spans="1:11" ht="17.25" customHeight="1" x14ac:dyDescent="0.2">
      <c r="A126" s="52"/>
      <c r="B126" s="38"/>
      <c r="C126" s="38"/>
      <c r="D126" s="42"/>
      <c r="E126" s="39" t="s">
        <v>12</v>
      </c>
      <c r="F126" s="40">
        <f t="shared" si="1"/>
        <v>0</v>
      </c>
      <c r="G126" s="40"/>
      <c r="H126" s="40"/>
      <c r="I126" s="40"/>
      <c r="J126" s="40"/>
      <c r="K126" s="40"/>
    </row>
    <row r="127" spans="1:11" ht="17.25" customHeight="1" x14ac:dyDescent="0.2">
      <c r="A127" s="52"/>
      <c r="B127" s="38"/>
      <c r="C127" s="38"/>
      <c r="D127" s="42"/>
      <c r="E127" s="39" t="s">
        <v>13</v>
      </c>
      <c r="F127" s="40">
        <f t="shared" si="1"/>
        <v>500</v>
      </c>
      <c r="G127" s="40"/>
      <c r="H127" s="40"/>
      <c r="I127" s="40">
        <v>500</v>
      </c>
      <c r="J127" s="40"/>
      <c r="K127" s="40"/>
    </row>
    <row r="128" spans="1:11" ht="17.25" customHeight="1" x14ac:dyDescent="0.2">
      <c r="A128" s="54"/>
      <c r="B128" s="38"/>
      <c r="C128" s="38"/>
      <c r="D128" s="28"/>
      <c r="E128" s="39" t="s">
        <v>14</v>
      </c>
      <c r="F128" s="40">
        <f t="shared" si="1"/>
        <v>100</v>
      </c>
      <c r="G128" s="40"/>
      <c r="H128" s="40"/>
      <c r="I128" s="40">
        <v>100</v>
      </c>
      <c r="J128" s="40"/>
      <c r="K128" s="40"/>
    </row>
    <row r="129" spans="1:11" s="1" customFormat="1" ht="17.25" customHeight="1" x14ac:dyDescent="0.2">
      <c r="A129" s="37" t="s">
        <v>76</v>
      </c>
      <c r="B129" s="42" t="s">
        <v>456</v>
      </c>
      <c r="C129" s="42" t="s">
        <v>73</v>
      </c>
      <c r="D129" s="42" t="s">
        <v>498</v>
      </c>
      <c r="E129" s="44" t="s">
        <v>11</v>
      </c>
      <c r="F129" s="40">
        <f t="shared" si="1"/>
        <v>0</v>
      </c>
      <c r="G129" s="40"/>
      <c r="H129" s="40"/>
      <c r="I129" s="40"/>
      <c r="J129" s="40"/>
      <c r="K129" s="40"/>
    </row>
    <row r="130" spans="1:11" s="1" customFormat="1" ht="17.25" customHeight="1" x14ac:dyDescent="0.2">
      <c r="A130" s="41"/>
      <c r="B130" s="42"/>
      <c r="C130" s="42"/>
      <c r="D130" s="42"/>
      <c r="E130" s="44" t="s">
        <v>12</v>
      </c>
      <c r="F130" s="40">
        <f t="shared" si="1"/>
        <v>300</v>
      </c>
      <c r="G130" s="40">
        <v>100</v>
      </c>
      <c r="H130" s="40">
        <v>100</v>
      </c>
      <c r="I130" s="40">
        <v>100</v>
      </c>
      <c r="J130" s="40"/>
      <c r="K130" s="40"/>
    </row>
    <row r="131" spans="1:11" s="1" customFormat="1" ht="17.25" customHeight="1" x14ac:dyDescent="0.2">
      <c r="A131" s="41"/>
      <c r="B131" s="42"/>
      <c r="C131" s="42"/>
      <c r="D131" s="42"/>
      <c r="E131" s="44" t="s">
        <v>13</v>
      </c>
      <c r="F131" s="40">
        <f t="shared" si="1"/>
        <v>780</v>
      </c>
      <c r="G131" s="40">
        <v>630</v>
      </c>
      <c r="H131" s="40">
        <v>150</v>
      </c>
      <c r="I131" s="40"/>
      <c r="J131" s="40"/>
      <c r="K131" s="40"/>
    </row>
    <row r="132" spans="1:11" s="1" customFormat="1" ht="14.25" customHeight="1" x14ac:dyDescent="0.2">
      <c r="A132" s="43"/>
      <c r="B132" s="28"/>
      <c r="C132" s="28"/>
      <c r="D132" s="28"/>
      <c r="E132" s="44" t="s">
        <v>14</v>
      </c>
      <c r="F132" s="40">
        <f t="shared" si="1"/>
        <v>1589.3040000000001</v>
      </c>
      <c r="G132" s="40">
        <v>1370</v>
      </c>
      <c r="H132" s="40">
        <v>219.304</v>
      </c>
      <c r="I132" s="40"/>
      <c r="J132" s="40"/>
      <c r="K132" s="40"/>
    </row>
    <row r="133" spans="1:11" ht="17.25" customHeight="1" x14ac:dyDescent="0.2">
      <c r="A133" s="37" t="s">
        <v>77</v>
      </c>
      <c r="B133" s="23" t="s">
        <v>555</v>
      </c>
      <c r="C133" s="23" t="s">
        <v>78</v>
      </c>
      <c r="D133" s="23" t="s">
        <v>556</v>
      </c>
      <c r="E133" s="50" t="s">
        <v>11</v>
      </c>
      <c r="F133" s="51">
        <f t="shared" si="1"/>
        <v>0</v>
      </c>
      <c r="G133" s="51"/>
      <c r="H133" s="51"/>
      <c r="I133" s="51"/>
      <c r="J133" s="51"/>
      <c r="K133" s="51"/>
    </row>
    <row r="134" spans="1:11" ht="17.25" customHeight="1" x14ac:dyDescent="0.2">
      <c r="A134" s="41"/>
      <c r="B134" s="42"/>
      <c r="C134" s="42"/>
      <c r="D134" s="42"/>
      <c r="E134" s="44" t="s">
        <v>12</v>
      </c>
      <c r="F134" s="40">
        <f t="shared" si="1"/>
        <v>403.71500000000003</v>
      </c>
      <c r="G134" s="51"/>
      <c r="H134" s="51">
        <v>100</v>
      </c>
      <c r="I134" s="40">
        <v>100</v>
      </c>
      <c r="J134" s="40">
        <v>103.715</v>
      </c>
      <c r="K134" s="40">
        <v>100</v>
      </c>
    </row>
    <row r="135" spans="1:11" ht="17.25" customHeight="1" x14ac:dyDescent="0.2">
      <c r="A135" s="41"/>
      <c r="B135" s="42"/>
      <c r="C135" s="42"/>
      <c r="D135" s="42"/>
      <c r="E135" s="44" t="s">
        <v>13</v>
      </c>
      <c r="F135" s="40">
        <f t="shared" si="1"/>
        <v>500</v>
      </c>
      <c r="G135" s="40">
        <v>100</v>
      </c>
      <c r="H135" s="40">
        <v>100</v>
      </c>
      <c r="I135" s="40">
        <v>100</v>
      </c>
      <c r="J135" s="40">
        <v>100</v>
      </c>
      <c r="K135" s="40">
        <v>100</v>
      </c>
    </row>
    <row r="136" spans="1:11" ht="30.75" customHeight="1" x14ac:dyDescent="0.2">
      <c r="A136" s="43"/>
      <c r="B136" s="28"/>
      <c r="C136" s="28"/>
      <c r="D136" s="28"/>
      <c r="E136" s="44" t="s">
        <v>14</v>
      </c>
      <c r="F136" s="40">
        <f t="shared" si="1"/>
        <v>4100</v>
      </c>
      <c r="G136" s="40">
        <v>300</v>
      </c>
      <c r="H136" s="40">
        <v>200</v>
      </c>
      <c r="I136" s="40">
        <v>800</v>
      </c>
      <c r="J136" s="40">
        <v>1400</v>
      </c>
      <c r="K136" s="40">
        <v>1400</v>
      </c>
    </row>
    <row r="137" spans="1:11" s="7" customFormat="1" ht="17.25" customHeight="1" x14ac:dyDescent="0.2">
      <c r="A137" s="35" t="s">
        <v>79</v>
      </c>
      <c r="B137" s="36"/>
      <c r="C137" s="36"/>
      <c r="D137" s="67"/>
      <c r="E137" s="68" t="s">
        <v>11</v>
      </c>
      <c r="F137" s="69">
        <f t="shared" si="1"/>
        <v>509642.04460000002</v>
      </c>
      <c r="G137" s="69">
        <f>SUM(G15,G19,G23,G27,G31,G37,G41,G45,G49,G53,G57,G61,G65,G71,G75,G79,G83,G87,G91,G95,G99,G103,G109,G113,G117,G121,G125,G129,G133)</f>
        <v>119076.23579999999</v>
      </c>
      <c r="H137" s="69">
        <f t="shared" ref="G137:K140" si="2">SUM(H15,H19,H23,H27,H31,H37,H41,H45,H49,H53,H57,H61,H65,H71,H75,H79,H83,H87,H91,H95,H99,H103,H109,H113,H117,H121,H125,H129,H133)</f>
        <v>92514.777199999997</v>
      </c>
      <c r="I137" s="69">
        <f t="shared" si="2"/>
        <v>97392.677200000006</v>
      </c>
      <c r="J137" s="69">
        <f t="shared" si="2"/>
        <v>94807.177200000006</v>
      </c>
      <c r="K137" s="69">
        <f t="shared" si="2"/>
        <v>105851.17720000001</v>
      </c>
    </row>
    <row r="138" spans="1:11" s="7" customFormat="1" ht="17.25" customHeight="1" x14ac:dyDescent="0.2">
      <c r="A138" s="70"/>
      <c r="B138" s="71"/>
      <c r="C138" s="71"/>
      <c r="D138" s="72"/>
      <c r="E138" s="73" t="s">
        <v>12</v>
      </c>
      <c r="F138" s="74">
        <f t="shared" si="1"/>
        <v>19600.04</v>
      </c>
      <c r="G138" s="69">
        <f>SUM(G16,G20,G24,G28,G32,G38,G42,G46,G50,G54,G58,G62,G66,G72,G76,G80,G84,G88,G92,G96,G100,G104,G110,G114,G118,G122,G126,G130,G134)</f>
        <v>8021.3249999999998</v>
      </c>
      <c r="H138" s="69">
        <f t="shared" si="2"/>
        <v>3015</v>
      </c>
      <c r="I138" s="69">
        <f t="shared" si="2"/>
        <v>2160</v>
      </c>
      <c r="J138" s="69">
        <f t="shared" si="2"/>
        <v>3203.7150000000001</v>
      </c>
      <c r="K138" s="69">
        <f t="shared" si="2"/>
        <v>3200</v>
      </c>
    </row>
    <row r="139" spans="1:11" s="7" customFormat="1" ht="17.25" customHeight="1" x14ac:dyDescent="0.2">
      <c r="A139" s="70"/>
      <c r="B139" s="71"/>
      <c r="C139" s="71"/>
      <c r="D139" s="72"/>
      <c r="E139" s="73" t="s">
        <v>13</v>
      </c>
      <c r="F139" s="74">
        <f t="shared" si="1"/>
        <v>52045.343399999998</v>
      </c>
      <c r="G139" s="69">
        <f>SUM(G17,G21,G25,G29,G33,G39,G43,G47,G51,G55,G59,G63,G67,G73,G77,G81,G85,G89,G93,G97,G101,G105,G111,G115,G119,G123,G127,G131,G135)</f>
        <v>10407.68</v>
      </c>
      <c r="H139" s="69">
        <f t="shared" si="2"/>
        <v>9597.2875999999997</v>
      </c>
      <c r="I139" s="69">
        <f t="shared" si="2"/>
        <v>11249.9246</v>
      </c>
      <c r="J139" s="69">
        <f t="shared" si="2"/>
        <v>8763.1635999999999</v>
      </c>
      <c r="K139" s="69">
        <f t="shared" si="2"/>
        <v>12027.2876</v>
      </c>
    </row>
    <row r="140" spans="1:11" s="7" customFormat="1" ht="17.25" customHeight="1" x14ac:dyDescent="0.2">
      <c r="A140" s="75"/>
      <c r="B140" s="76"/>
      <c r="C140" s="76"/>
      <c r="D140" s="77"/>
      <c r="E140" s="73" t="s">
        <v>14</v>
      </c>
      <c r="F140" s="74">
        <f t="shared" si="1"/>
        <v>109877.54199999999</v>
      </c>
      <c r="G140" s="69">
        <f t="shared" si="2"/>
        <v>11217.2876</v>
      </c>
      <c r="H140" s="69">
        <f t="shared" si="2"/>
        <v>21331.5916</v>
      </c>
      <c r="I140" s="69">
        <f t="shared" si="2"/>
        <v>24567.2876</v>
      </c>
      <c r="J140" s="69">
        <f t="shared" si="2"/>
        <v>27309.887599999998</v>
      </c>
      <c r="K140" s="69">
        <f t="shared" si="2"/>
        <v>25451.4876</v>
      </c>
    </row>
    <row r="141" spans="1:11" s="7" customFormat="1" ht="17.25" customHeight="1" x14ac:dyDescent="0.2">
      <c r="A141" s="32" t="s">
        <v>80</v>
      </c>
      <c r="B141" s="33"/>
      <c r="C141" s="33"/>
      <c r="D141" s="33"/>
      <c r="E141" s="33"/>
      <c r="F141" s="33"/>
      <c r="G141" s="33"/>
      <c r="H141" s="33"/>
      <c r="I141" s="33"/>
      <c r="J141" s="33"/>
      <c r="K141" s="34"/>
    </row>
    <row r="142" spans="1:11" s="7" customFormat="1" ht="17.100000000000001" customHeight="1" x14ac:dyDescent="0.2">
      <c r="A142" s="37" t="s">
        <v>81</v>
      </c>
      <c r="B142" s="23" t="s">
        <v>82</v>
      </c>
      <c r="C142" s="23" t="s">
        <v>83</v>
      </c>
      <c r="D142" s="23" t="s">
        <v>476</v>
      </c>
      <c r="E142" s="44" t="s">
        <v>11</v>
      </c>
      <c r="F142" s="40">
        <f t="shared" ref="F142:F202" si="3">SUM(G142:K142)</f>
        <v>900</v>
      </c>
      <c r="G142" s="40"/>
      <c r="H142" s="40">
        <v>500</v>
      </c>
      <c r="I142" s="40">
        <v>400</v>
      </c>
      <c r="J142" s="40"/>
      <c r="K142" s="40"/>
    </row>
    <row r="143" spans="1:11" ht="17.100000000000001" customHeight="1" x14ac:dyDescent="0.2">
      <c r="A143" s="41"/>
      <c r="B143" s="42"/>
      <c r="C143" s="42"/>
      <c r="D143" s="42"/>
      <c r="E143" s="44" t="s">
        <v>12</v>
      </c>
      <c r="F143" s="40">
        <f t="shared" si="3"/>
        <v>0</v>
      </c>
      <c r="G143" s="40"/>
      <c r="H143" s="40"/>
      <c r="I143" s="40"/>
      <c r="J143" s="40"/>
      <c r="K143" s="40"/>
    </row>
    <row r="144" spans="1:11" ht="17.100000000000001" customHeight="1" x14ac:dyDescent="0.2">
      <c r="A144" s="41"/>
      <c r="B144" s="42"/>
      <c r="C144" s="42"/>
      <c r="D144" s="42"/>
      <c r="E144" s="44" t="s">
        <v>13</v>
      </c>
      <c r="F144" s="40">
        <f t="shared" si="3"/>
        <v>0</v>
      </c>
      <c r="G144" s="40"/>
      <c r="H144" s="40"/>
      <c r="I144" s="40"/>
      <c r="J144" s="40"/>
      <c r="K144" s="40"/>
    </row>
    <row r="145" spans="1:11" ht="52.5" customHeight="1" x14ac:dyDescent="0.2">
      <c r="A145" s="43"/>
      <c r="B145" s="42"/>
      <c r="C145" s="28"/>
      <c r="D145" s="28"/>
      <c r="E145" s="44" t="s">
        <v>14</v>
      </c>
      <c r="F145" s="40">
        <f t="shared" si="3"/>
        <v>0</v>
      </c>
      <c r="G145" s="40"/>
      <c r="H145" s="40"/>
      <c r="I145" s="40"/>
      <c r="J145" s="40"/>
      <c r="K145" s="40"/>
    </row>
    <row r="146" spans="1:11" ht="17.25" customHeight="1" x14ac:dyDescent="0.2">
      <c r="A146" s="78">
        <v>5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80"/>
    </row>
    <row r="147" spans="1:11" ht="17.25" customHeight="1" x14ac:dyDescent="0.2">
      <c r="A147" s="30">
        <v>1</v>
      </c>
      <c r="B147" s="30">
        <v>2</v>
      </c>
      <c r="C147" s="30">
        <v>3</v>
      </c>
      <c r="D147" s="30">
        <v>4</v>
      </c>
      <c r="E147" s="30">
        <v>5</v>
      </c>
      <c r="F147" s="31">
        <v>6</v>
      </c>
      <c r="G147" s="30">
        <v>7</v>
      </c>
      <c r="H147" s="30">
        <v>8</v>
      </c>
      <c r="I147" s="30">
        <v>9</v>
      </c>
      <c r="J147" s="30">
        <v>10</v>
      </c>
      <c r="K147" s="30">
        <v>11</v>
      </c>
    </row>
    <row r="148" spans="1:11" ht="17.25" customHeight="1" x14ac:dyDescent="0.2">
      <c r="A148" s="57" t="s">
        <v>84</v>
      </c>
      <c r="B148" s="38" t="s">
        <v>85</v>
      </c>
      <c r="C148" s="38" t="s">
        <v>86</v>
      </c>
      <c r="D148" s="23" t="s">
        <v>482</v>
      </c>
      <c r="E148" s="44" t="s">
        <v>11</v>
      </c>
      <c r="F148" s="40">
        <f t="shared" si="3"/>
        <v>3000</v>
      </c>
      <c r="G148" s="40"/>
      <c r="H148" s="40">
        <v>1000</v>
      </c>
      <c r="I148" s="40">
        <v>1000</v>
      </c>
      <c r="J148" s="40">
        <v>1000</v>
      </c>
      <c r="K148" s="40"/>
    </row>
    <row r="149" spans="1:11" ht="17.25" customHeight="1" x14ac:dyDescent="0.2">
      <c r="A149" s="57"/>
      <c r="B149" s="38"/>
      <c r="C149" s="38"/>
      <c r="D149" s="42"/>
      <c r="E149" s="44" t="s">
        <v>12</v>
      </c>
      <c r="F149" s="40">
        <f t="shared" si="3"/>
        <v>500</v>
      </c>
      <c r="G149" s="40"/>
      <c r="H149" s="40">
        <v>200</v>
      </c>
      <c r="I149" s="40">
        <v>100</v>
      </c>
      <c r="J149" s="40">
        <v>100</v>
      </c>
      <c r="K149" s="40">
        <v>100</v>
      </c>
    </row>
    <row r="150" spans="1:11" ht="17.25" customHeight="1" x14ac:dyDescent="0.2">
      <c r="A150" s="57"/>
      <c r="B150" s="38"/>
      <c r="C150" s="38"/>
      <c r="D150" s="42"/>
      <c r="E150" s="44" t="s">
        <v>13</v>
      </c>
      <c r="F150" s="40">
        <f t="shared" si="3"/>
        <v>4000</v>
      </c>
      <c r="G150" s="40"/>
      <c r="H150" s="40">
        <v>1000</v>
      </c>
      <c r="I150" s="40">
        <v>1000</v>
      </c>
      <c r="J150" s="40">
        <v>1000</v>
      </c>
      <c r="K150" s="40">
        <v>1000</v>
      </c>
    </row>
    <row r="151" spans="1:11" ht="17.25" customHeight="1" x14ac:dyDescent="0.2">
      <c r="A151" s="57"/>
      <c r="B151" s="38"/>
      <c r="C151" s="38"/>
      <c r="D151" s="28"/>
      <c r="E151" s="44" t="s">
        <v>14</v>
      </c>
      <c r="F151" s="40">
        <f t="shared" si="3"/>
        <v>5500</v>
      </c>
      <c r="G151" s="40"/>
      <c r="H151" s="40">
        <v>800</v>
      </c>
      <c r="I151" s="40">
        <v>900</v>
      </c>
      <c r="J151" s="40">
        <v>900</v>
      </c>
      <c r="K151" s="40">
        <v>2900</v>
      </c>
    </row>
    <row r="152" spans="1:11" ht="17.25" customHeight="1" x14ac:dyDescent="0.2">
      <c r="A152" s="37" t="s">
        <v>87</v>
      </c>
      <c r="B152" s="23" t="s">
        <v>557</v>
      </c>
      <c r="C152" s="23" t="s">
        <v>88</v>
      </c>
      <c r="D152" s="23" t="s">
        <v>482</v>
      </c>
      <c r="E152" s="44" t="s">
        <v>11</v>
      </c>
      <c r="F152" s="40">
        <f t="shared" si="3"/>
        <v>4000</v>
      </c>
      <c r="G152" s="40">
        <v>4000</v>
      </c>
      <c r="H152" s="40"/>
      <c r="I152" s="40"/>
      <c r="J152" s="40"/>
      <c r="K152" s="40"/>
    </row>
    <row r="153" spans="1:11" ht="17.25" customHeight="1" x14ac:dyDescent="0.2">
      <c r="A153" s="41"/>
      <c r="B153" s="42"/>
      <c r="C153" s="42"/>
      <c r="D153" s="42"/>
      <c r="E153" s="44" t="s">
        <v>12</v>
      </c>
      <c r="F153" s="40">
        <f t="shared" si="3"/>
        <v>500</v>
      </c>
      <c r="G153" s="40">
        <v>100</v>
      </c>
      <c r="H153" s="40">
        <v>200</v>
      </c>
      <c r="I153" s="40">
        <v>100</v>
      </c>
      <c r="J153" s="40">
        <v>100</v>
      </c>
      <c r="K153" s="40"/>
    </row>
    <row r="154" spans="1:11" ht="17.25" customHeight="1" x14ac:dyDescent="0.2">
      <c r="A154" s="41"/>
      <c r="B154" s="42"/>
      <c r="C154" s="42"/>
      <c r="D154" s="42"/>
      <c r="E154" s="44" t="s">
        <v>13</v>
      </c>
      <c r="F154" s="40">
        <f t="shared" si="3"/>
        <v>6000</v>
      </c>
      <c r="G154" s="40">
        <v>1000</v>
      </c>
      <c r="H154" s="40">
        <v>1000</v>
      </c>
      <c r="I154" s="40">
        <v>2000</v>
      </c>
      <c r="J154" s="40">
        <v>2000</v>
      </c>
      <c r="K154" s="40"/>
    </row>
    <row r="155" spans="1:11" ht="41.25" customHeight="1" x14ac:dyDescent="0.2">
      <c r="A155" s="43"/>
      <c r="B155" s="28"/>
      <c r="C155" s="28"/>
      <c r="D155" s="28"/>
      <c r="E155" s="44" t="s">
        <v>14</v>
      </c>
      <c r="F155" s="40">
        <f t="shared" si="3"/>
        <v>9500</v>
      </c>
      <c r="G155" s="40">
        <v>1900</v>
      </c>
      <c r="H155" s="40">
        <v>1800</v>
      </c>
      <c r="I155" s="40">
        <v>1900</v>
      </c>
      <c r="J155" s="40">
        <v>3900</v>
      </c>
      <c r="K155" s="40"/>
    </row>
    <row r="156" spans="1:11" ht="17.100000000000001" customHeight="1" x14ac:dyDescent="0.2">
      <c r="A156" s="37" t="s">
        <v>89</v>
      </c>
      <c r="B156" s="23" t="s">
        <v>504</v>
      </c>
      <c r="C156" s="23" t="s">
        <v>90</v>
      </c>
      <c r="D156" s="23" t="s">
        <v>482</v>
      </c>
      <c r="E156" s="44" t="s">
        <v>11</v>
      </c>
      <c r="F156" s="40">
        <f t="shared" si="3"/>
        <v>2000</v>
      </c>
      <c r="G156" s="40">
        <v>1000</v>
      </c>
      <c r="H156" s="40">
        <v>1000</v>
      </c>
      <c r="I156" s="40"/>
      <c r="J156" s="40"/>
      <c r="K156" s="40"/>
    </row>
    <row r="157" spans="1:11" ht="17.100000000000001" customHeight="1" x14ac:dyDescent="0.2">
      <c r="A157" s="41"/>
      <c r="B157" s="42"/>
      <c r="C157" s="42"/>
      <c r="D157" s="42"/>
      <c r="E157" s="44" t="s">
        <v>12</v>
      </c>
      <c r="F157" s="40">
        <f t="shared" si="3"/>
        <v>0</v>
      </c>
      <c r="G157" s="40"/>
      <c r="H157" s="40"/>
      <c r="I157" s="40"/>
      <c r="J157" s="40"/>
      <c r="K157" s="40"/>
    </row>
    <row r="158" spans="1:11" ht="17.100000000000001" customHeight="1" x14ac:dyDescent="0.2">
      <c r="A158" s="41"/>
      <c r="B158" s="42"/>
      <c r="C158" s="42"/>
      <c r="D158" s="42"/>
      <c r="E158" s="44" t="s">
        <v>13</v>
      </c>
      <c r="F158" s="40">
        <f t="shared" si="3"/>
        <v>1400</v>
      </c>
      <c r="G158" s="40">
        <v>1000</v>
      </c>
      <c r="H158" s="40"/>
      <c r="I158" s="40">
        <v>200</v>
      </c>
      <c r="J158" s="40">
        <v>100</v>
      </c>
      <c r="K158" s="40">
        <v>100</v>
      </c>
    </row>
    <row r="159" spans="1:11" ht="17.100000000000001" customHeight="1" x14ac:dyDescent="0.2">
      <c r="A159" s="43"/>
      <c r="B159" s="42"/>
      <c r="C159" s="42"/>
      <c r="D159" s="28"/>
      <c r="E159" s="44" t="s">
        <v>14</v>
      </c>
      <c r="F159" s="40">
        <f t="shared" si="3"/>
        <v>3600</v>
      </c>
      <c r="G159" s="40">
        <v>900</v>
      </c>
      <c r="H159" s="40">
        <v>900</v>
      </c>
      <c r="I159" s="40">
        <v>1800</v>
      </c>
      <c r="J159" s="40"/>
      <c r="K159" s="40"/>
    </row>
    <row r="160" spans="1:11" ht="17.100000000000001" customHeight="1" x14ac:dyDescent="0.2">
      <c r="A160" s="46" t="s">
        <v>91</v>
      </c>
      <c r="B160" s="38" t="s">
        <v>457</v>
      </c>
      <c r="C160" s="38" t="s">
        <v>34</v>
      </c>
      <c r="D160" s="23" t="s">
        <v>669</v>
      </c>
      <c r="E160" s="44" t="s">
        <v>11</v>
      </c>
      <c r="F160" s="40">
        <f t="shared" si="3"/>
        <v>0</v>
      </c>
      <c r="G160" s="40"/>
      <c r="H160" s="40"/>
      <c r="I160" s="40"/>
      <c r="J160" s="40"/>
      <c r="K160" s="40"/>
    </row>
    <row r="161" spans="1:11" ht="17.100000000000001" customHeight="1" x14ac:dyDescent="0.2">
      <c r="A161" s="52"/>
      <c r="B161" s="38"/>
      <c r="C161" s="38"/>
      <c r="D161" s="42"/>
      <c r="E161" s="44" t="s">
        <v>12</v>
      </c>
      <c r="F161" s="40">
        <f t="shared" si="3"/>
        <v>1025.873</v>
      </c>
      <c r="G161" s="40">
        <v>1025.873</v>
      </c>
      <c r="H161" s="40"/>
      <c r="I161" s="40"/>
      <c r="J161" s="40"/>
      <c r="K161" s="40"/>
    </row>
    <row r="162" spans="1:11" ht="17.100000000000001" customHeight="1" x14ac:dyDescent="0.2">
      <c r="A162" s="52"/>
      <c r="B162" s="38"/>
      <c r="C162" s="38"/>
      <c r="D162" s="42"/>
      <c r="E162" s="44" t="s">
        <v>13</v>
      </c>
      <c r="F162" s="40">
        <f t="shared" si="3"/>
        <v>119.09699999999999</v>
      </c>
      <c r="G162" s="40">
        <v>119.09699999999999</v>
      </c>
      <c r="H162" s="40"/>
      <c r="I162" s="40"/>
      <c r="J162" s="40"/>
      <c r="K162" s="40"/>
    </row>
    <row r="163" spans="1:11" ht="38.25" customHeight="1" x14ac:dyDescent="0.2">
      <c r="A163" s="54"/>
      <c r="B163" s="38"/>
      <c r="C163" s="38"/>
      <c r="D163" s="28"/>
      <c r="E163" s="44" t="s">
        <v>14</v>
      </c>
      <c r="F163" s="40">
        <f t="shared" si="3"/>
        <v>46</v>
      </c>
      <c r="G163" s="40">
        <v>46</v>
      </c>
      <c r="H163" s="40"/>
      <c r="I163" s="40"/>
      <c r="J163" s="40"/>
      <c r="K163" s="40"/>
    </row>
    <row r="164" spans="1:11" ht="17.100000000000001" customHeight="1" x14ac:dyDescent="0.2">
      <c r="A164" s="37" t="s">
        <v>92</v>
      </c>
      <c r="B164" s="38" t="s">
        <v>465</v>
      </c>
      <c r="C164" s="38" t="s">
        <v>241</v>
      </c>
      <c r="D164" s="38" t="s">
        <v>499</v>
      </c>
      <c r="E164" s="44" t="s">
        <v>11</v>
      </c>
      <c r="F164" s="40">
        <f t="shared" si="3"/>
        <v>0</v>
      </c>
      <c r="G164" s="40"/>
      <c r="H164" s="40"/>
      <c r="I164" s="40"/>
      <c r="J164" s="40"/>
      <c r="K164" s="40"/>
    </row>
    <row r="165" spans="1:11" ht="17.100000000000001" customHeight="1" x14ac:dyDescent="0.2">
      <c r="A165" s="41"/>
      <c r="B165" s="38"/>
      <c r="C165" s="38"/>
      <c r="D165" s="38"/>
      <c r="E165" s="44" t="s">
        <v>12</v>
      </c>
      <c r="F165" s="40">
        <f t="shared" si="3"/>
        <v>1500</v>
      </c>
      <c r="G165" s="40"/>
      <c r="H165" s="40">
        <v>200</v>
      </c>
      <c r="I165" s="40">
        <v>300</v>
      </c>
      <c r="J165" s="40">
        <v>400</v>
      </c>
      <c r="K165" s="40">
        <v>600</v>
      </c>
    </row>
    <row r="166" spans="1:11" ht="17.100000000000001" customHeight="1" x14ac:dyDescent="0.2">
      <c r="A166" s="41"/>
      <c r="B166" s="38"/>
      <c r="C166" s="38"/>
      <c r="D166" s="38"/>
      <c r="E166" s="44" t="s">
        <v>13</v>
      </c>
      <c r="F166" s="40">
        <f t="shared" si="3"/>
        <v>5000</v>
      </c>
      <c r="G166" s="40"/>
      <c r="H166" s="40">
        <v>1250</v>
      </c>
      <c r="I166" s="40">
        <v>1250</v>
      </c>
      <c r="J166" s="40">
        <v>1250</v>
      </c>
      <c r="K166" s="40">
        <v>1250</v>
      </c>
    </row>
    <row r="167" spans="1:11" ht="17.100000000000001" customHeight="1" x14ac:dyDescent="0.2">
      <c r="A167" s="43"/>
      <c r="B167" s="38"/>
      <c r="C167" s="38"/>
      <c r="D167" s="38"/>
      <c r="E167" s="44" t="s">
        <v>14</v>
      </c>
      <c r="F167" s="40">
        <f t="shared" si="3"/>
        <v>23500</v>
      </c>
      <c r="G167" s="40"/>
      <c r="H167" s="40">
        <v>2800</v>
      </c>
      <c r="I167" s="40">
        <v>3700</v>
      </c>
      <c r="J167" s="40">
        <v>5600</v>
      </c>
      <c r="K167" s="40">
        <v>11400</v>
      </c>
    </row>
    <row r="168" spans="1:11" ht="17.100000000000001" customHeight="1" x14ac:dyDescent="0.2">
      <c r="A168" s="37" t="s">
        <v>93</v>
      </c>
      <c r="B168" s="23" t="s">
        <v>94</v>
      </c>
      <c r="C168" s="38" t="s">
        <v>34</v>
      </c>
      <c r="D168" s="38" t="s">
        <v>733</v>
      </c>
      <c r="E168" s="44" t="s">
        <v>11</v>
      </c>
      <c r="F168" s="40">
        <f t="shared" si="3"/>
        <v>0</v>
      </c>
      <c r="G168" s="40"/>
      <c r="H168" s="40"/>
      <c r="I168" s="40"/>
      <c r="J168" s="40"/>
      <c r="K168" s="40"/>
    </row>
    <row r="169" spans="1:11" ht="17.100000000000001" customHeight="1" x14ac:dyDescent="0.2">
      <c r="A169" s="41"/>
      <c r="B169" s="42"/>
      <c r="C169" s="38"/>
      <c r="D169" s="38"/>
      <c r="E169" s="44" t="s">
        <v>12</v>
      </c>
      <c r="F169" s="40">
        <f t="shared" si="3"/>
        <v>2000</v>
      </c>
      <c r="G169" s="40">
        <v>2000</v>
      </c>
      <c r="H169" s="40"/>
      <c r="I169" s="40"/>
      <c r="J169" s="40"/>
      <c r="K169" s="40"/>
    </row>
    <row r="170" spans="1:11" ht="17.100000000000001" customHeight="1" x14ac:dyDescent="0.2">
      <c r="A170" s="41"/>
      <c r="B170" s="42"/>
      <c r="C170" s="38"/>
      <c r="D170" s="38"/>
      <c r="E170" s="44" t="s">
        <v>13</v>
      </c>
      <c r="F170" s="40">
        <f t="shared" si="3"/>
        <v>857.875</v>
      </c>
      <c r="G170" s="40">
        <v>857.875</v>
      </c>
      <c r="H170" s="40"/>
      <c r="I170" s="40"/>
      <c r="J170" s="40"/>
      <c r="K170" s="40"/>
    </row>
    <row r="171" spans="1:11" ht="17.100000000000001" customHeight="1" x14ac:dyDescent="0.2">
      <c r="A171" s="43"/>
      <c r="B171" s="28"/>
      <c r="C171" s="38"/>
      <c r="D171" s="38"/>
      <c r="E171" s="44" t="s">
        <v>14</v>
      </c>
      <c r="F171" s="40">
        <f t="shared" si="3"/>
        <v>0</v>
      </c>
      <c r="G171" s="40"/>
      <c r="H171" s="40"/>
      <c r="I171" s="40"/>
      <c r="J171" s="40"/>
      <c r="K171" s="40"/>
    </row>
    <row r="172" spans="1:11" ht="15.75" customHeight="1" x14ac:dyDescent="0.2">
      <c r="A172" s="37" t="s">
        <v>95</v>
      </c>
      <c r="B172" s="23" t="s">
        <v>671</v>
      </c>
      <c r="C172" s="23" t="s">
        <v>503</v>
      </c>
      <c r="D172" s="42" t="s">
        <v>500</v>
      </c>
      <c r="E172" s="44" t="s">
        <v>11</v>
      </c>
      <c r="F172" s="40">
        <f t="shared" si="3"/>
        <v>17281</v>
      </c>
      <c r="G172" s="40">
        <v>2000</v>
      </c>
      <c r="H172" s="40">
        <v>3640.5</v>
      </c>
      <c r="I172" s="40">
        <v>3640.5</v>
      </c>
      <c r="J172" s="40">
        <v>4000</v>
      </c>
      <c r="K172" s="40">
        <v>4000</v>
      </c>
    </row>
    <row r="173" spans="1:11" ht="15.75" customHeight="1" x14ac:dyDescent="0.2">
      <c r="A173" s="41"/>
      <c r="B173" s="42"/>
      <c r="C173" s="42"/>
      <c r="D173" s="42"/>
      <c r="E173" s="44" t="s">
        <v>12</v>
      </c>
      <c r="F173" s="40">
        <f t="shared" si="3"/>
        <v>0</v>
      </c>
      <c r="G173" s="40"/>
      <c r="H173" s="40"/>
      <c r="I173" s="40"/>
      <c r="J173" s="40"/>
      <c r="K173" s="40"/>
    </row>
    <row r="174" spans="1:11" ht="17.25" customHeight="1" x14ac:dyDescent="0.2">
      <c r="A174" s="41"/>
      <c r="B174" s="42"/>
      <c r="C174" s="42"/>
      <c r="D174" s="42"/>
      <c r="E174" s="44" t="s">
        <v>13</v>
      </c>
      <c r="F174" s="40">
        <f t="shared" si="3"/>
        <v>1584.2619999999999</v>
      </c>
      <c r="G174" s="40">
        <v>644.01599999999996</v>
      </c>
      <c r="H174" s="40">
        <v>940.24599999999998</v>
      </c>
      <c r="I174" s="40"/>
      <c r="J174" s="40"/>
      <c r="K174" s="40"/>
    </row>
    <row r="175" spans="1:11" ht="17.25" customHeight="1" x14ac:dyDescent="0.2">
      <c r="A175" s="41"/>
      <c r="B175" s="28"/>
      <c r="C175" s="28"/>
      <c r="D175" s="28"/>
      <c r="E175" s="44" t="s">
        <v>14</v>
      </c>
      <c r="F175" s="40">
        <f t="shared" si="3"/>
        <v>0</v>
      </c>
      <c r="G175" s="40"/>
      <c r="H175" s="40"/>
      <c r="I175" s="40"/>
      <c r="J175" s="40"/>
      <c r="K175" s="40"/>
    </row>
    <row r="176" spans="1:11" ht="17.25" customHeight="1" x14ac:dyDescent="0.2">
      <c r="A176" s="37" t="s">
        <v>96</v>
      </c>
      <c r="B176" s="38" t="s">
        <v>97</v>
      </c>
      <c r="C176" s="38" t="s">
        <v>672</v>
      </c>
      <c r="D176" s="38" t="s">
        <v>501</v>
      </c>
      <c r="E176" s="44" t="s">
        <v>11</v>
      </c>
      <c r="F176" s="40">
        <f t="shared" si="3"/>
        <v>0</v>
      </c>
      <c r="G176" s="40"/>
      <c r="H176" s="40"/>
      <c r="I176" s="40"/>
      <c r="J176" s="40"/>
      <c r="K176" s="40"/>
    </row>
    <row r="177" spans="1:11" ht="17.25" customHeight="1" x14ac:dyDescent="0.2">
      <c r="A177" s="41"/>
      <c r="B177" s="38"/>
      <c r="C177" s="38"/>
      <c r="D177" s="38"/>
      <c r="E177" s="44" t="s">
        <v>12</v>
      </c>
      <c r="F177" s="40">
        <f t="shared" si="3"/>
        <v>0</v>
      </c>
      <c r="G177" s="40"/>
      <c r="H177" s="40"/>
      <c r="I177" s="40"/>
      <c r="J177" s="40"/>
      <c r="K177" s="40"/>
    </row>
    <row r="178" spans="1:11" ht="17.25" customHeight="1" x14ac:dyDescent="0.2">
      <c r="A178" s="41"/>
      <c r="B178" s="38"/>
      <c r="C178" s="38"/>
      <c r="D178" s="38"/>
      <c r="E178" s="44" t="s">
        <v>13</v>
      </c>
      <c r="F178" s="40">
        <f t="shared" si="3"/>
        <v>1549.3579999999999</v>
      </c>
      <c r="G178" s="40">
        <v>1549.3579999999999</v>
      </c>
      <c r="H178" s="40"/>
      <c r="I178" s="40"/>
      <c r="J178" s="40"/>
      <c r="K178" s="40"/>
    </row>
    <row r="179" spans="1:11" ht="17.25" customHeight="1" x14ac:dyDescent="0.2">
      <c r="A179" s="43"/>
      <c r="B179" s="38"/>
      <c r="C179" s="38"/>
      <c r="D179" s="38"/>
      <c r="E179" s="44" t="s">
        <v>14</v>
      </c>
      <c r="F179" s="40">
        <f t="shared" si="3"/>
        <v>172.15100000000001</v>
      </c>
      <c r="G179" s="40">
        <v>172.15100000000001</v>
      </c>
      <c r="H179" s="40"/>
      <c r="I179" s="40"/>
      <c r="J179" s="40"/>
      <c r="K179" s="40"/>
    </row>
    <row r="180" spans="1:11" ht="17.25" customHeight="1" x14ac:dyDescent="0.2">
      <c r="A180" s="37" t="s">
        <v>98</v>
      </c>
      <c r="B180" s="38" t="s">
        <v>99</v>
      </c>
      <c r="C180" s="38" t="s">
        <v>100</v>
      </c>
      <c r="D180" s="42" t="s">
        <v>502</v>
      </c>
      <c r="E180" s="44" t="s">
        <v>11</v>
      </c>
      <c r="F180" s="40">
        <f t="shared" si="3"/>
        <v>0</v>
      </c>
      <c r="G180" s="40"/>
      <c r="H180" s="40"/>
      <c r="I180" s="40"/>
      <c r="J180" s="40"/>
      <c r="K180" s="40"/>
    </row>
    <row r="181" spans="1:11" ht="17.25" customHeight="1" x14ac:dyDescent="0.2">
      <c r="A181" s="41"/>
      <c r="B181" s="38"/>
      <c r="C181" s="38"/>
      <c r="D181" s="42"/>
      <c r="E181" s="44" t="s">
        <v>12</v>
      </c>
      <c r="F181" s="40">
        <f t="shared" si="3"/>
        <v>200</v>
      </c>
      <c r="G181" s="40"/>
      <c r="H181" s="40"/>
      <c r="I181" s="40">
        <v>100</v>
      </c>
      <c r="J181" s="40">
        <v>100</v>
      </c>
      <c r="K181" s="40"/>
    </row>
    <row r="182" spans="1:11" ht="17.25" customHeight="1" x14ac:dyDescent="0.2">
      <c r="A182" s="41"/>
      <c r="B182" s="38"/>
      <c r="C182" s="38"/>
      <c r="D182" s="42"/>
      <c r="E182" s="44" t="s">
        <v>13</v>
      </c>
      <c r="F182" s="40">
        <f t="shared" si="3"/>
        <v>264.50900000000001</v>
      </c>
      <c r="G182" s="40">
        <v>132.50899999999999</v>
      </c>
      <c r="H182" s="40">
        <v>132</v>
      </c>
      <c r="I182" s="40"/>
      <c r="J182" s="40"/>
      <c r="K182" s="40"/>
    </row>
    <row r="183" spans="1:11" ht="53.25" customHeight="1" x14ac:dyDescent="0.2">
      <c r="A183" s="43"/>
      <c r="B183" s="38"/>
      <c r="C183" s="38"/>
      <c r="D183" s="28"/>
      <c r="E183" s="44" t="s">
        <v>14</v>
      </c>
      <c r="F183" s="40">
        <f t="shared" si="3"/>
        <v>1819.6109999999999</v>
      </c>
      <c r="G183" s="40">
        <v>519.61099999999999</v>
      </c>
      <c r="H183" s="40">
        <v>500</v>
      </c>
      <c r="I183" s="40">
        <v>400</v>
      </c>
      <c r="J183" s="40">
        <v>400</v>
      </c>
      <c r="K183" s="40"/>
    </row>
    <row r="184" spans="1:11" ht="17.25" customHeight="1" x14ac:dyDescent="0.2">
      <c r="A184" s="46" t="s">
        <v>101</v>
      </c>
      <c r="B184" s="47"/>
      <c r="C184" s="47"/>
      <c r="D184" s="47"/>
      <c r="E184" s="47"/>
      <c r="F184" s="47"/>
      <c r="G184" s="47"/>
      <c r="H184" s="47"/>
      <c r="I184" s="47"/>
      <c r="J184" s="47"/>
      <c r="K184" s="48"/>
    </row>
    <row r="185" spans="1:11" ht="26.25" customHeight="1" x14ac:dyDescent="0.2">
      <c r="A185" s="30">
        <v>1</v>
      </c>
      <c r="B185" s="30">
        <v>2</v>
      </c>
      <c r="C185" s="30">
        <v>3</v>
      </c>
      <c r="D185" s="30">
        <v>4</v>
      </c>
      <c r="E185" s="30">
        <v>5</v>
      </c>
      <c r="F185" s="31">
        <v>6</v>
      </c>
      <c r="G185" s="30">
        <v>7</v>
      </c>
      <c r="H185" s="30">
        <v>8</v>
      </c>
      <c r="I185" s="30">
        <v>9</v>
      </c>
      <c r="J185" s="30">
        <v>10</v>
      </c>
      <c r="K185" s="30">
        <v>11</v>
      </c>
    </row>
    <row r="186" spans="1:11" ht="17.25" customHeight="1" x14ac:dyDescent="0.2">
      <c r="A186" s="45" t="s">
        <v>102</v>
      </c>
      <c r="B186" s="38" t="s">
        <v>673</v>
      </c>
      <c r="C186" s="28" t="s">
        <v>674</v>
      </c>
      <c r="D186" s="42" t="s">
        <v>502</v>
      </c>
      <c r="E186" s="44" t="s">
        <v>11</v>
      </c>
      <c r="F186" s="40">
        <f t="shared" si="3"/>
        <v>0</v>
      </c>
      <c r="G186" s="40"/>
      <c r="H186" s="40"/>
      <c r="I186" s="40"/>
      <c r="J186" s="40"/>
      <c r="K186" s="40"/>
    </row>
    <row r="187" spans="1:11" ht="17.25" customHeight="1" x14ac:dyDescent="0.2">
      <c r="A187" s="45"/>
      <c r="B187" s="38"/>
      <c r="C187" s="38"/>
      <c r="D187" s="42"/>
      <c r="E187" s="44" t="s">
        <v>12</v>
      </c>
      <c r="F187" s="40">
        <f t="shared" si="3"/>
        <v>280</v>
      </c>
      <c r="G187" s="40"/>
      <c r="H187" s="40"/>
      <c r="I187" s="40">
        <v>140</v>
      </c>
      <c r="J187" s="40">
        <v>140</v>
      </c>
      <c r="K187" s="40"/>
    </row>
    <row r="188" spans="1:11" ht="17.25" customHeight="1" x14ac:dyDescent="0.2">
      <c r="A188" s="45"/>
      <c r="B188" s="38"/>
      <c r="C188" s="38"/>
      <c r="D188" s="42"/>
      <c r="E188" s="44" t="s">
        <v>13</v>
      </c>
      <c r="F188" s="40">
        <f t="shared" si="3"/>
        <v>800</v>
      </c>
      <c r="G188" s="40">
        <v>200</v>
      </c>
      <c r="H188" s="40">
        <v>300</v>
      </c>
      <c r="I188" s="40">
        <v>300</v>
      </c>
      <c r="J188" s="40"/>
      <c r="K188" s="40"/>
    </row>
    <row r="189" spans="1:11" ht="17.25" customHeight="1" x14ac:dyDescent="0.2">
      <c r="A189" s="45"/>
      <c r="B189" s="38"/>
      <c r="C189" s="38"/>
      <c r="D189" s="28"/>
      <c r="E189" s="44" t="s">
        <v>14</v>
      </c>
      <c r="F189" s="40">
        <f t="shared" si="3"/>
        <v>5000</v>
      </c>
      <c r="G189" s="40"/>
      <c r="H189" s="40">
        <v>2000</v>
      </c>
      <c r="I189" s="40">
        <v>2200</v>
      </c>
      <c r="J189" s="40">
        <v>500</v>
      </c>
      <c r="K189" s="40">
        <v>300</v>
      </c>
    </row>
    <row r="190" spans="1:11" ht="17.25" customHeight="1" x14ac:dyDescent="0.2">
      <c r="A190" s="46" t="s">
        <v>103</v>
      </c>
      <c r="B190" s="23" t="s">
        <v>104</v>
      </c>
      <c r="C190" s="23" t="s">
        <v>105</v>
      </c>
      <c r="D190" s="38" t="s">
        <v>501</v>
      </c>
      <c r="E190" s="44" t="s">
        <v>11</v>
      </c>
      <c r="F190" s="40">
        <f t="shared" si="3"/>
        <v>0</v>
      </c>
      <c r="G190" s="40"/>
      <c r="H190" s="40"/>
      <c r="I190" s="40"/>
      <c r="J190" s="40"/>
      <c r="K190" s="40"/>
    </row>
    <row r="191" spans="1:11" ht="17.25" customHeight="1" x14ac:dyDescent="0.2">
      <c r="A191" s="52"/>
      <c r="B191" s="42"/>
      <c r="C191" s="42"/>
      <c r="D191" s="38"/>
      <c r="E191" s="44" t="s">
        <v>12</v>
      </c>
      <c r="F191" s="40">
        <f t="shared" si="3"/>
        <v>0</v>
      </c>
      <c r="G191" s="40"/>
      <c r="H191" s="40"/>
      <c r="I191" s="40"/>
      <c r="J191" s="40"/>
      <c r="K191" s="40"/>
    </row>
    <row r="192" spans="1:11" ht="17.25" customHeight="1" x14ac:dyDescent="0.2">
      <c r="A192" s="52"/>
      <c r="B192" s="42"/>
      <c r="C192" s="42"/>
      <c r="D192" s="38"/>
      <c r="E192" s="81" t="s">
        <v>13</v>
      </c>
      <c r="F192" s="59">
        <f t="shared" si="3"/>
        <v>1500</v>
      </c>
      <c r="G192" s="59">
        <v>100</v>
      </c>
      <c r="H192" s="59">
        <v>1000</v>
      </c>
      <c r="I192" s="59">
        <v>400</v>
      </c>
      <c r="J192" s="59"/>
      <c r="K192" s="59"/>
    </row>
    <row r="193" spans="1:11" ht="17.25" customHeight="1" x14ac:dyDescent="0.2">
      <c r="A193" s="54"/>
      <c r="B193" s="42"/>
      <c r="C193" s="42"/>
      <c r="D193" s="38"/>
      <c r="E193" s="44" t="s">
        <v>14</v>
      </c>
      <c r="F193" s="40">
        <f t="shared" si="3"/>
        <v>0</v>
      </c>
      <c r="G193" s="40"/>
      <c r="H193" s="40"/>
      <c r="I193" s="40"/>
      <c r="J193" s="40"/>
      <c r="K193" s="40"/>
    </row>
    <row r="194" spans="1:11" ht="17.25" customHeight="1" x14ac:dyDescent="0.2">
      <c r="A194" s="57" t="s">
        <v>106</v>
      </c>
      <c r="B194" s="23" t="s">
        <v>506</v>
      </c>
      <c r="C194" s="23" t="s">
        <v>675</v>
      </c>
      <c r="D194" s="42" t="s">
        <v>502</v>
      </c>
      <c r="E194" s="44" t="s">
        <v>11</v>
      </c>
      <c r="F194" s="40">
        <f t="shared" si="3"/>
        <v>0</v>
      </c>
      <c r="G194" s="40"/>
      <c r="H194" s="40"/>
      <c r="I194" s="40"/>
      <c r="J194" s="40"/>
      <c r="K194" s="40"/>
    </row>
    <row r="195" spans="1:11" ht="17.25" customHeight="1" x14ac:dyDescent="0.2">
      <c r="A195" s="57"/>
      <c r="B195" s="42"/>
      <c r="C195" s="42"/>
      <c r="D195" s="42"/>
      <c r="E195" s="44" t="s">
        <v>12</v>
      </c>
      <c r="F195" s="40">
        <f t="shared" si="3"/>
        <v>300</v>
      </c>
      <c r="G195" s="40"/>
      <c r="H195" s="40"/>
      <c r="I195" s="40">
        <v>100</v>
      </c>
      <c r="J195" s="40">
        <v>100</v>
      </c>
      <c r="K195" s="40">
        <v>100</v>
      </c>
    </row>
    <row r="196" spans="1:11" ht="17.25" customHeight="1" x14ac:dyDescent="0.2">
      <c r="A196" s="57"/>
      <c r="B196" s="42"/>
      <c r="C196" s="42"/>
      <c r="D196" s="42"/>
      <c r="E196" s="44" t="s">
        <v>13</v>
      </c>
      <c r="F196" s="40">
        <f t="shared" si="3"/>
        <v>560</v>
      </c>
      <c r="G196" s="40">
        <v>150</v>
      </c>
      <c r="H196" s="40">
        <v>410</v>
      </c>
      <c r="I196" s="40"/>
      <c r="J196" s="40"/>
      <c r="K196" s="40"/>
    </row>
    <row r="197" spans="1:11" ht="17.25" customHeight="1" x14ac:dyDescent="0.2">
      <c r="A197" s="57"/>
      <c r="B197" s="28"/>
      <c r="C197" s="28"/>
      <c r="D197" s="28"/>
      <c r="E197" s="44" t="s">
        <v>14</v>
      </c>
      <c r="F197" s="40">
        <f t="shared" si="3"/>
        <v>3390</v>
      </c>
      <c r="G197" s="40"/>
      <c r="H197" s="40">
        <v>3000</v>
      </c>
      <c r="I197" s="40">
        <v>100</v>
      </c>
      <c r="J197" s="40">
        <v>100</v>
      </c>
      <c r="K197" s="40">
        <v>190</v>
      </c>
    </row>
    <row r="198" spans="1:11" ht="17.25" customHeight="1" x14ac:dyDescent="0.2">
      <c r="A198" s="45" t="s">
        <v>107</v>
      </c>
      <c r="B198" s="28" t="s">
        <v>108</v>
      </c>
      <c r="C198" s="28" t="s">
        <v>109</v>
      </c>
      <c r="D198" s="38" t="s">
        <v>495</v>
      </c>
      <c r="E198" s="44" t="s">
        <v>11</v>
      </c>
      <c r="F198" s="40">
        <f t="shared" si="3"/>
        <v>0</v>
      </c>
      <c r="G198" s="40"/>
      <c r="H198" s="40"/>
      <c r="I198" s="40"/>
      <c r="J198" s="40"/>
      <c r="K198" s="40"/>
    </row>
    <row r="199" spans="1:11" ht="17.25" customHeight="1" x14ac:dyDescent="0.2">
      <c r="A199" s="45"/>
      <c r="B199" s="38"/>
      <c r="C199" s="38"/>
      <c r="D199" s="38"/>
      <c r="E199" s="44" t="s">
        <v>12</v>
      </c>
      <c r="F199" s="40">
        <f t="shared" si="3"/>
        <v>136.12799999999999</v>
      </c>
      <c r="G199" s="40"/>
      <c r="H199" s="40"/>
      <c r="I199" s="40">
        <v>136.12799999999999</v>
      </c>
      <c r="J199" s="40"/>
      <c r="K199" s="40"/>
    </row>
    <row r="200" spans="1:11" ht="17.25" customHeight="1" x14ac:dyDescent="0.2">
      <c r="A200" s="45"/>
      <c r="B200" s="38"/>
      <c r="C200" s="38"/>
      <c r="D200" s="38"/>
      <c r="E200" s="44" t="s">
        <v>13</v>
      </c>
      <c r="F200" s="40">
        <f t="shared" si="3"/>
        <v>238.03</v>
      </c>
      <c r="G200" s="40"/>
      <c r="H200" s="40"/>
      <c r="I200" s="40">
        <v>238.03</v>
      </c>
      <c r="J200" s="40"/>
      <c r="K200" s="40"/>
    </row>
    <row r="201" spans="1:11" ht="17.25" customHeight="1" x14ac:dyDescent="0.2">
      <c r="A201" s="45"/>
      <c r="B201" s="38"/>
      <c r="C201" s="38"/>
      <c r="D201" s="38"/>
      <c r="E201" s="44" t="s">
        <v>14</v>
      </c>
      <c r="F201" s="40">
        <f t="shared" si="3"/>
        <v>4700</v>
      </c>
      <c r="G201" s="40"/>
      <c r="H201" s="40"/>
      <c r="I201" s="40">
        <v>4700</v>
      </c>
      <c r="J201" s="40"/>
      <c r="K201" s="40"/>
    </row>
    <row r="202" spans="1:11" s="1" customFormat="1" ht="17.25" customHeight="1" x14ac:dyDescent="0.2">
      <c r="A202" s="37" t="s">
        <v>110</v>
      </c>
      <c r="B202" s="23" t="s">
        <v>111</v>
      </c>
      <c r="C202" s="23" t="s">
        <v>676</v>
      </c>
      <c r="D202" s="23" t="s">
        <v>505</v>
      </c>
      <c r="E202" s="44" t="s">
        <v>11</v>
      </c>
      <c r="F202" s="40">
        <f t="shared" si="3"/>
        <v>0</v>
      </c>
      <c r="G202" s="40"/>
      <c r="H202" s="40"/>
      <c r="I202" s="40"/>
      <c r="J202" s="40"/>
      <c r="K202" s="82"/>
    </row>
    <row r="203" spans="1:11" s="1" customFormat="1" ht="17.25" customHeight="1" x14ac:dyDescent="0.2">
      <c r="A203" s="41"/>
      <c r="B203" s="42"/>
      <c r="C203" s="42"/>
      <c r="D203" s="42"/>
      <c r="E203" s="44" t="s">
        <v>12</v>
      </c>
      <c r="F203" s="40">
        <f>SUM(G203:K203)</f>
        <v>700</v>
      </c>
      <c r="G203" s="40"/>
      <c r="H203" s="40"/>
      <c r="I203" s="40">
        <v>700</v>
      </c>
      <c r="J203" s="40"/>
      <c r="K203" s="82"/>
    </row>
    <row r="204" spans="1:11" s="1" customFormat="1" ht="17.25" customHeight="1" x14ac:dyDescent="0.2">
      <c r="A204" s="41"/>
      <c r="B204" s="42"/>
      <c r="C204" s="42"/>
      <c r="D204" s="42"/>
      <c r="E204" s="44" t="s">
        <v>13</v>
      </c>
      <c r="F204" s="40">
        <f>SUM(G204:K204)</f>
        <v>300</v>
      </c>
      <c r="G204" s="40"/>
      <c r="H204" s="40"/>
      <c r="I204" s="40">
        <v>300</v>
      </c>
      <c r="J204" s="40"/>
      <c r="K204" s="82"/>
    </row>
    <row r="205" spans="1:11" s="1" customFormat="1" ht="17.25" customHeight="1" x14ac:dyDescent="0.2">
      <c r="A205" s="43"/>
      <c r="B205" s="28"/>
      <c r="C205" s="28"/>
      <c r="D205" s="28"/>
      <c r="E205" s="44" t="s">
        <v>14</v>
      </c>
      <c r="F205" s="40">
        <f>SUM(G205:K205)</f>
        <v>2000</v>
      </c>
      <c r="G205" s="40"/>
      <c r="H205" s="40"/>
      <c r="I205" s="40">
        <v>2000</v>
      </c>
      <c r="J205" s="40"/>
      <c r="K205" s="82"/>
    </row>
    <row r="206" spans="1:11" s="7" customFormat="1" ht="17.25" customHeight="1" x14ac:dyDescent="0.2">
      <c r="A206" s="35" t="s">
        <v>112</v>
      </c>
      <c r="B206" s="36"/>
      <c r="C206" s="71"/>
      <c r="D206" s="72"/>
      <c r="E206" s="68" t="s">
        <v>11</v>
      </c>
      <c r="F206" s="69">
        <f t="shared" ref="F206:F209" si="4">SUM(G206:K206)</f>
        <v>27181</v>
      </c>
      <c r="G206" s="69">
        <f t="shared" ref="G206:K209" si="5">SUM(G142,G148,G152,G156,G160,G164,G168,G172,G176,G180,G186,G190,G194,G198,G202)</f>
        <v>7000</v>
      </c>
      <c r="H206" s="69">
        <f t="shared" si="5"/>
        <v>6140.5</v>
      </c>
      <c r="I206" s="69">
        <f t="shared" si="5"/>
        <v>5040.5</v>
      </c>
      <c r="J206" s="69">
        <f t="shared" si="5"/>
        <v>5000</v>
      </c>
      <c r="K206" s="69">
        <f t="shared" si="5"/>
        <v>4000</v>
      </c>
    </row>
    <row r="207" spans="1:11" s="7" customFormat="1" ht="17.25" customHeight="1" x14ac:dyDescent="0.2">
      <c r="A207" s="70"/>
      <c r="B207" s="71"/>
      <c r="C207" s="71"/>
      <c r="D207" s="72"/>
      <c r="E207" s="73" t="s">
        <v>12</v>
      </c>
      <c r="F207" s="74">
        <f t="shared" si="4"/>
        <v>7142.0010000000002</v>
      </c>
      <c r="G207" s="69">
        <f>SUM(G143,G149,G153,G157,G161,G165,G169,G173,G177,G181,G187,G191,G195,G199,G203)</f>
        <v>3125.873</v>
      </c>
      <c r="H207" s="69">
        <f t="shared" si="5"/>
        <v>600</v>
      </c>
      <c r="I207" s="69">
        <f>SUM(I143,I149,I153,I157,I161,I165,I169,I173,I177,I181,I187,I191,I195,I199,I203)</f>
        <v>1676.1279999999999</v>
      </c>
      <c r="J207" s="69">
        <f t="shared" si="5"/>
        <v>940</v>
      </c>
      <c r="K207" s="69">
        <f t="shared" si="5"/>
        <v>800</v>
      </c>
    </row>
    <row r="208" spans="1:11" s="7" customFormat="1" ht="17.25" customHeight="1" x14ac:dyDescent="0.2">
      <c r="A208" s="70"/>
      <c r="B208" s="71"/>
      <c r="C208" s="71"/>
      <c r="D208" s="72"/>
      <c r="E208" s="73" t="s">
        <v>13</v>
      </c>
      <c r="F208" s="74">
        <f t="shared" si="4"/>
        <v>24173.131000000001</v>
      </c>
      <c r="G208" s="69">
        <f>SUM(G144,G150,G154,G158,G162,G166,G170,G174,G178,G182,G188,G192,G196,G200,G204)</f>
        <v>5752.8550000000005</v>
      </c>
      <c r="H208" s="69">
        <f t="shared" si="5"/>
        <v>6032.2460000000001</v>
      </c>
      <c r="I208" s="69">
        <f>SUM(I144,I150,I154,I158,I162,I166,I170,I174,I178,I182,I188,I192,I196,I200,I204)</f>
        <v>5688.03</v>
      </c>
      <c r="J208" s="69">
        <f t="shared" si="5"/>
        <v>4350</v>
      </c>
      <c r="K208" s="69">
        <f t="shared" si="5"/>
        <v>2350</v>
      </c>
    </row>
    <row r="209" spans="1:11" s="7" customFormat="1" ht="17.25" customHeight="1" x14ac:dyDescent="0.2">
      <c r="A209" s="75"/>
      <c r="B209" s="76"/>
      <c r="C209" s="76"/>
      <c r="D209" s="77"/>
      <c r="E209" s="73" t="s">
        <v>14</v>
      </c>
      <c r="F209" s="74">
        <f t="shared" si="4"/>
        <v>59227.762000000002</v>
      </c>
      <c r="G209" s="69">
        <f>SUM(G145,G151,G155,G159,G163,G167,G171,G175,G179,G183,G189,G193,G197,G201,G205)</f>
        <v>3537.7619999999997</v>
      </c>
      <c r="H209" s="69">
        <f t="shared" si="5"/>
        <v>11800</v>
      </c>
      <c r="I209" s="69">
        <f>SUM(I145,I151,I155,I159,I163,I167,I171,I175,I179,I183,I189,I193,I197,I201,I205)</f>
        <v>17700</v>
      </c>
      <c r="J209" s="69">
        <f t="shared" si="5"/>
        <v>11400</v>
      </c>
      <c r="K209" s="69">
        <f t="shared" si="5"/>
        <v>14790</v>
      </c>
    </row>
    <row r="210" spans="1:11" ht="18.75" customHeight="1" x14ac:dyDescent="0.2">
      <c r="A210" s="83" t="s">
        <v>113</v>
      </c>
      <c r="B210" s="84"/>
      <c r="C210" s="84"/>
      <c r="D210" s="84"/>
      <c r="E210" s="84"/>
      <c r="F210" s="84"/>
      <c r="G210" s="84"/>
      <c r="H210" s="84"/>
      <c r="I210" s="84"/>
      <c r="J210" s="84"/>
      <c r="K210" s="85"/>
    </row>
    <row r="211" spans="1:11" ht="17.25" customHeight="1" x14ac:dyDescent="0.2">
      <c r="A211" s="37" t="s">
        <v>114</v>
      </c>
      <c r="B211" s="23" t="s">
        <v>678</v>
      </c>
      <c r="C211" s="23" t="s">
        <v>677</v>
      </c>
      <c r="D211" s="23" t="s">
        <v>476</v>
      </c>
      <c r="E211" s="44" t="s">
        <v>11</v>
      </c>
      <c r="F211" s="40">
        <f t="shared" ref="F211:F222" si="6">SUM(G211:K211)</f>
        <v>300</v>
      </c>
      <c r="G211" s="40">
        <v>150</v>
      </c>
      <c r="H211" s="40">
        <v>150</v>
      </c>
      <c r="I211" s="40"/>
      <c r="J211" s="40"/>
      <c r="K211" s="40"/>
    </row>
    <row r="212" spans="1:11" ht="17.25" customHeight="1" x14ac:dyDescent="0.2">
      <c r="A212" s="41"/>
      <c r="B212" s="42"/>
      <c r="C212" s="42"/>
      <c r="D212" s="42"/>
      <c r="E212" s="44" t="s">
        <v>12</v>
      </c>
      <c r="F212" s="40">
        <f t="shared" si="6"/>
        <v>0</v>
      </c>
      <c r="G212" s="40"/>
      <c r="H212" s="40"/>
      <c r="I212" s="40"/>
      <c r="J212" s="40"/>
      <c r="K212" s="40"/>
    </row>
    <row r="213" spans="1:11" ht="17.25" customHeight="1" x14ac:dyDescent="0.2">
      <c r="A213" s="41"/>
      <c r="B213" s="42"/>
      <c r="C213" s="42"/>
      <c r="D213" s="42"/>
      <c r="E213" s="44" t="s">
        <v>13</v>
      </c>
      <c r="F213" s="40">
        <f t="shared" si="6"/>
        <v>0</v>
      </c>
      <c r="G213" s="40"/>
      <c r="H213" s="40"/>
      <c r="I213" s="40"/>
      <c r="J213" s="40"/>
      <c r="K213" s="40"/>
    </row>
    <row r="214" spans="1:11" ht="17.25" customHeight="1" x14ac:dyDescent="0.2">
      <c r="A214" s="43"/>
      <c r="B214" s="28"/>
      <c r="C214" s="28"/>
      <c r="D214" s="28"/>
      <c r="E214" s="44" t="s">
        <v>14</v>
      </c>
      <c r="F214" s="40">
        <f t="shared" si="6"/>
        <v>0</v>
      </c>
      <c r="G214" s="40"/>
      <c r="H214" s="40"/>
      <c r="I214" s="40"/>
      <c r="J214" s="40"/>
      <c r="K214" s="40"/>
    </row>
    <row r="215" spans="1:11" ht="17.25" customHeight="1" x14ac:dyDescent="0.2">
      <c r="A215" s="37" t="s">
        <v>115</v>
      </c>
      <c r="B215" s="23" t="s">
        <v>458</v>
      </c>
      <c r="C215" s="23" t="s">
        <v>116</v>
      </c>
      <c r="D215" s="23" t="s">
        <v>679</v>
      </c>
      <c r="E215" s="44" t="s">
        <v>11</v>
      </c>
      <c r="F215" s="40">
        <f t="shared" si="6"/>
        <v>0</v>
      </c>
      <c r="G215" s="40"/>
      <c r="H215" s="40"/>
      <c r="I215" s="40"/>
      <c r="J215" s="40"/>
      <c r="K215" s="40"/>
    </row>
    <row r="216" spans="1:11" ht="17.25" customHeight="1" x14ac:dyDescent="0.2">
      <c r="A216" s="41"/>
      <c r="B216" s="42"/>
      <c r="C216" s="42"/>
      <c r="D216" s="42"/>
      <c r="E216" s="44" t="s">
        <v>12</v>
      </c>
      <c r="F216" s="40">
        <f t="shared" si="6"/>
        <v>0</v>
      </c>
      <c r="G216" s="40"/>
      <c r="H216" s="40"/>
      <c r="I216" s="40"/>
      <c r="J216" s="40"/>
      <c r="K216" s="40"/>
    </row>
    <row r="217" spans="1:11" ht="17.25" customHeight="1" x14ac:dyDescent="0.2">
      <c r="A217" s="41"/>
      <c r="B217" s="42"/>
      <c r="C217" s="42"/>
      <c r="D217" s="42"/>
      <c r="E217" s="44" t="s">
        <v>13</v>
      </c>
      <c r="F217" s="40">
        <f t="shared" si="6"/>
        <v>25</v>
      </c>
      <c r="G217" s="40">
        <v>25</v>
      </c>
      <c r="H217" s="40"/>
      <c r="I217" s="40"/>
      <c r="J217" s="40"/>
      <c r="K217" s="40"/>
    </row>
    <row r="218" spans="1:11" ht="29.25" customHeight="1" x14ac:dyDescent="0.2">
      <c r="A218" s="43"/>
      <c r="B218" s="28"/>
      <c r="C218" s="28"/>
      <c r="D218" s="28"/>
      <c r="E218" s="44" t="s">
        <v>14</v>
      </c>
      <c r="F218" s="40">
        <f t="shared" si="6"/>
        <v>0</v>
      </c>
      <c r="G218" s="40"/>
      <c r="H218" s="40"/>
      <c r="I218" s="40"/>
      <c r="J218" s="40"/>
      <c r="K218" s="40"/>
    </row>
    <row r="219" spans="1:11" ht="17.25" customHeight="1" x14ac:dyDescent="0.2">
      <c r="A219" s="37" t="s">
        <v>117</v>
      </c>
      <c r="B219" s="23" t="s">
        <v>118</v>
      </c>
      <c r="C219" s="23" t="s">
        <v>119</v>
      </c>
      <c r="D219" s="23" t="s">
        <v>680</v>
      </c>
      <c r="E219" s="44" t="s">
        <v>11</v>
      </c>
      <c r="F219" s="40">
        <f t="shared" si="6"/>
        <v>0</v>
      </c>
      <c r="G219" s="40"/>
      <c r="H219" s="40"/>
      <c r="I219" s="40"/>
      <c r="J219" s="40"/>
      <c r="K219" s="40"/>
    </row>
    <row r="220" spans="1:11" ht="17.25" customHeight="1" x14ac:dyDescent="0.2">
      <c r="A220" s="41"/>
      <c r="B220" s="42"/>
      <c r="C220" s="42"/>
      <c r="D220" s="42"/>
      <c r="E220" s="44" t="s">
        <v>12</v>
      </c>
      <c r="F220" s="40">
        <f t="shared" si="6"/>
        <v>0</v>
      </c>
      <c r="G220" s="40"/>
      <c r="H220" s="40"/>
      <c r="I220" s="40"/>
      <c r="J220" s="40"/>
      <c r="K220" s="40"/>
    </row>
    <row r="221" spans="1:11" ht="17.25" customHeight="1" x14ac:dyDescent="0.2">
      <c r="A221" s="41"/>
      <c r="B221" s="42"/>
      <c r="C221" s="42"/>
      <c r="D221" s="42"/>
      <c r="E221" s="44" t="s">
        <v>13</v>
      </c>
      <c r="F221" s="40">
        <f t="shared" si="6"/>
        <v>86</v>
      </c>
      <c r="G221" s="40"/>
      <c r="H221" s="40"/>
      <c r="I221" s="40"/>
      <c r="J221" s="40">
        <v>86</v>
      </c>
      <c r="K221" s="40"/>
    </row>
    <row r="222" spans="1:11" ht="54" customHeight="1" x14ac:dyDescent="0.2">
      <c r="A222" s="43"/>
      <c r="B222" s="28"/>
      <c r="C222" s="28"/>
      <c r="D222" s="28"/>
      <c r="E222" s="44" t="s">
        <v>14</v>
      </c>
      <c r="F222" s="40">
        <f t="shared" si="6"/>
        <v>0</v>
      </c>
      <c r="G222" s="40"/>
      <c r="H222" s="40"/>
      <c r="I222" s="40"/>
      <c r="J222" s="40"/>
      <c r="K222" s="40"/>
    </row>
    <row r="223" spans="1:11" ht="15" customHeight="1" x14ac:dyDescent="0.2">
      <c r="A223" s="46" t="s">
        <v>120</v>
      </c>
      <c r="B223" s="47"/>
      <c r="C223" s="47"/>
      <c r="D223" s="47"/>
      <c r="E223" s="47"/>
      <c r="F223" s="47"/>
      <c r="G223" s="47"/>
      <c r="H223" s="47"/>
      <c r="I223" s="47"/>
      <c r="J223" s="47"/>
      <c r="K223" s="48"/>
    </row>
    <row r="224" spans="1:11" ht="15" customHeight="1" x14ac:dyDescent="0.2">
      <c r="A224" s="30">
        <v>1</v>
      </c>
      <c r="B224" s="30">
        <v>2</v>
      </c>
      <c r="C224" s="30">
        <v>3</v>
      </c>
      <c r="D224" s="30">
        <v>4</v>
      </c>
      <c r="E224" s="30">
        <v>5</v>
      </c>
      <c r="F224" s="31">
        <v>6</v>
      </c>
      <c r="G224" s="30">
        <v>7</v>
      </c>
      <c r="H224" s="30">
        <v>8</v>
      </c>
      <c r="I224" s="30">
        <v>9</v>
      </c>
      <c r="J224" s="30">
        <v>10</v>
      </c>
      <c r="K224" s="30">
        <v>11</v>
      </c>
    </row>
    <row r="225" spans="1:11" ht="17.25" customHeight="1" x14ac:dyDescent="0.2">
      <c r="A225" s="37" t="s">
        <v>121</v>
      </c>
      <c r="B225" s="23" t="s">
        <v>681</v>
      </c>
      <c r="C225" s="42" t="s">
        <v>507</v>
      </c>
      <c r="D225" s="23" t="s">
        <v>508</v>
      </c>
      <c r="E225" s="50" t="s">
        <v>11</v>
      </c>
      <c r="F225" s="40">
        <f t="shared" ref="F225:F252" si="7">SUM(G225:K225)</f>
        <v>0</v>
      </c>
      <c r="G225" s="51"/>
      <c r="H225" s="51"/>
      <c r="I225" s="51"/>
      <c r="J225" s="51"/>
      <c r="K225" s="51"/>
    </row>
    <row r="226" spans="1:11" ht="17.25" customHeight="1" x14ac:dyDescent="0.2">
      <c r="A226" s="41"/>
      <c r="B226" s="42"/>
      <c r="C226" s="42"/>
      <c r="D226" s="42"/>
      <c r="E226" s="44" t="s">
        <v>12</v>
      </c>
      <c r="F226" s="40">
        <f t="shared" si="7"/>
        <v>0</v>
      </c>
      <c r="G226" s="40"/>
      <c r="H226" s="40"/>
      <c r="I226" s="40"/>
      <c r="J226" s="40"/>
      <c r="K226" s="40"/>
    </row>
    <row r="227" spans="1:11" ht="17.25" customHeight="1" x14ac:dyDescent="0.2">
      <c r="A227" s="41"/>
      <c r="B227" s="42"/>
      <c r="C227" s="42"/>
      <c r="D227" s="42"/>
      <c r="E227" s="44" t="s">
        <v>13</v>
      </c>
      <c r="F227" s="40">
        <f t="shared" si="7"/>
        <v>120</v>
      </c>
      <c r="G227" s="40">
        <v>120</v>
      </c>
      <c r="H227" s="40"/>
      <c r="I227" s="40"/>
      <c r="J227" s="40"/>
      <c r="K227" s="40"/>
    </row>
    <row r="228" spans="1:11" ht="17.25" customHeight="1" x14ac:dyDescent="0.2">
      <c r="A228" s="43"/>
      <c r="B228" s="28"/>
      <c r="C228" s="28"/>
      <c r="D228" s="28"/>
      <c r="E228" s="44" t="s">
        <v>14</v>
      </c>
      <c r="F228" s="40">
        <f t="shared" si="7"/>
        <v>480</v>
      </c>
      <c r="G228" s="40">
        <v>480</v>
      </c>
      <c r="H228" s="40"/>
      <c r="I228" s="40"/>
      <c r="J228" s="40"/>
      <c r="K228" s="40"/>
    </row>
    <row r="229" spans="1:11" ht="17.25" customHeight="1" x14ac:dyDescent="0.2">
      <c r="A229" s="37" t="s">
        <v>122</v>
      </c>
      <c r="B229" s="23" t="s">
        <v>682</v>
      </c>
      <c r="C229" s="23" t="s">
        <v>123</v>
      </c>
      <c r="D229" s="23" t="s">
        <v>734</v>
      </c>
      <c r="E229" s="50" t="s">
        <v>11</v>
      </c>
      <c r="F229" s="40">
        <f t="shared" si="7"/>
        <v>0</v>
      </c>
      <c r="G229" s="40"/>
      <c r="H229" s="40"/>
      <c r="I229" s="40"/>
      <c r="J229" s="40"/>
      <c r="K229" s="40"/>
    </row>
    <row r="230" spans="1:11" ht="17.25" customHeight="1" x14ac:dyDescent="0.2">
      <c r="A230" s="41"/>
      <c r="B230" s="42"/>
      <c r="C230" s="42"/>
      <c r="D230" s="42"/>
      <c r="E230" s="44" t="s">
        <v>12</v>
      </c>
      <c r="F230" s="40">
        <f t="shared" si="7"/>
        <v>1020</v>
      </c>
      <c r="G230" s="40">
        <v>1020</v>
      </c>
      <c r="H230" s="40"/>
      <c r="I230" s="40"/>
      <c r="J230" s="40"/>
      <c r="K230" s="40"/>
    </row>
    <row r="231" spans="1:11" ht="17.25" customHeight="1" x14ac:dyDescent="0.2">
      <c r="A231" s="41"/>
      <c r="B231" s="42"/>
      <c r="C231" s="42"/>
      <c r="D231" s="42"/>
      <c r="E231" s="44" t="s">
        <v>13</v>
      </c>
      <c r="F231" s="40">
        <f t="shared" si="7"/>
        <v>0</v>
      </c>
      <c r="G231" s="40"/>
      <c r="H231" s="40"/>
      <c r="I231" s="40"/>
      <c r="J231" s="40"/>
      <c r="K231" s="40"/>
    </row>
    <row r="232" spans="1:11" ht="41.25" customHeight="1" x14ac:dyDescent="0.2">
      <c r="A232" s="43"/>
      <c r="B232" s="28"/>
      <c r="C232" s="28"/>
      <c r="D232" s="28"/>
      <c r="E232" s="44" t="s">
        <v>14</v>
      </c>
      <c r="F232" s="40">
        <f t="shared" si="7"/>
        <v>0</v>
      </c>
      <c r="G232" s="40"/>
      <c r="H232" s="40"/>
      <c r="I232" s="40"/>
      <c r="J232" s="40"/>
      <c r="K232" s="40"/>
    </row>
    <row r="233" spans="1:11" ht="17.25" customHeight="1" x14ac:dyDescent="0.2">
      <c r="A233" s="37" t="s">
        <v>124</v>
      </c>
      <c r="B233" s="23" t="s">
        <v>125</v>
      </c>
      <c r="C233" s="23" t="s">
        <v>683</v>
      </c>
      <c r="D233" s="23" t="s">
        <v>509</v>
      </c>
      <c r="E233" s="50" t="s">
        <v>11</v>
      </c>
      <c r="F233" s="40">
        <f t="shared" si="7"/>
        <v>0</v>
      </c>
      <c r="G233" s="40"/>
      <c r="H233" s="40"/>
      <c r="I233" s="40"/>
      <c r="J233" s="40"/>
      <c r="K233" s="40"/>
    </row>
    <row r="234" spans="1:11" ht="17.25" customHeight="1" x14ac:dyDescent="0.2">
      <c r="A234" s="41"/>
      <c r="B234" s="42"/>
      <c r="C234" s="42"/>
      <c r="D234" s="42"/>
      <c r="E234" s="44" t="s">
        <v>12</v>
      </c>
      <c r="F234" s="40">
        <f t="shared" si="7"/>
        <v>500</v>
      </c>
      <c r="G234" s="40"/>
      <c r="H234" s="40">
        <v>250</v>
      </c>
      <c r="I234" s="40"/>
      <c r="J234" s="40"/>
      <c r="K234" s="40">
        <v>250</v>
      </c>
    </row>
    <row r="235" spans="1:11" ht="17.25" customHeight="1" x14ac:dyDescent="0.2">
      <c r="A235" s="41"/>
      <c r="B235" s="42"/>
      <c r="C235" s="42"/>
      <c r="D235" s="42"/>
      <c r="E235" s="44" t="s">
        <v>13</v>
      </c>
      <c r="F235" s="40">
        <f t="shared" si="7"/>
        <v>0</v>
      </c>
      <c r="G235" s="40"/>
      <c r="H235" s="40"/>
      <c r="I235" s="40"/>
      <c r="J235" s="40"/>
      <c r="K235" s="40"/>
    </row>
    <row r="236" spans="1:11" ht="54.75" customHeight="1" x14ac:dyDescent="0.2">
      <c r="A236" s="43"/>
      <c r="B236" s="28"/>
      <c r="C236" s="28"/>
      <c r="D236" s="28"/>
      <c r="E236" s="44" t="s">
        <v>14</v>
      </c>
      <c r="F236" s="40">
        <f t="shared" si="7"/>
        <v>0</v>
      </c>
      <c r="G236" s="40"/>
      <c r="H236" s="40"/>
      <c r="I236" s="40"/>
      <c r="J236" s="40"/>
      <c r="K236" s="40"/>
    </row>
    <row r="237" spans="1:11" ht="17.25" customHeight="1" x14ac:dyDescent="0.2">
      <c r="A237" s="37" t="s">
        <v>126</v>
      </c>
      <c r="B237" s="23" t="s">
        <v>684</v>
      </c>
      <c r="C237" s="23" t="s">
        <v>127</v>
      </c>
      <c r="D237" s="23" t="s">
        <v>510</v>
      </c>
      <c r="E237" s="50" t="s">
        <v>11</v>
      </c>
      <c r="F237" s="40">
        <f t="shared" si="7"/>
        <v>0</v>
      </c>
      <c r="G237" s="40"/>
      <c r="H237" s="40"/>
      <c r="I237" s="40"/>
      <c r="J237" s="40"/>
      <c r="K237" s="40"/>
    </row>
    <row r="238" spans="1:11" ht="17.25" customHeight="1" x14ac:dyDescent="0.2">
      <c r="A238" s="41"/>
      <c r="B238" s="42"/>
      <c r="C238" s="42"/>
      <c r="D238" s="42"/>
      <c r="E238" s="44" t="s">
        <v>12</v>
      </c>
      <c r="F238" s="40">
        <f t="shared" si="7"/>
        <v>2550</v>
      </c>
      <c r="G238" s="40">
        <v>510</v>
      </c>
      <c r="H238" s="40">
        <v>410</v>
      </c>
      <c r="I238" s="40">
        <v>610</v>
      </c>
      <c r="J238" s="40">
        <v>510</v>
      </c>
      <c r="K238" s="40">
        <v>510</v>
      </c>
    </row>
    <row r="239" spans="1:11" ht="17.25" customHeight="1" x14ac:dyDescent="0.2">
      <c r="A239" s="41"/>
      <c r="B239" s="42"/>
      <c r="C239" s="42"/>
      <c r="D239" s="42"/>
      <c r="E239" s="44" t="s">
        <v>13</v>
      </c>
      <c r="F239" s="40">
        <f t="shared" si="7"/>
        <v>0</v>
      </c>
      <c r="G239" s="40"/>
      <c r="H239" s="40"/>
      <c r="I239" s="40"/>
      <c r="J239" s="40"/>
      <c r="K239" s="40"/>
    </row>
    <row r="240" spans="1:11" ht="37.5" customHeight="1" x14ac:dyDescent="0.2">
      <c r="A240" s="43"/>
      <c r="B240" s="28"/>
      <c r="C240" s="28"/>
      <c r="D240" s="28"/>
      <c r="E240" s="44" t="s">
        <v>14</v>
      </c>
      <c r="F240" s="40">
        <f t="shared" si="7"/>
        <v>0</v>
      </c>
      <c r="G240" s="40"/>
      <c r="H240" s="40"/>
      <c r="I240" s="40"/>
      <c r="J240" s="40"/>
      <c r="K240" s="40"/>
    </row>
    <row r="241" spans="1:11" ht="17.25" customHeight="1" x14ac:dyDescent="0.2">
      <c r="A241" s="45" t="s">
        <v>128</v>
      </c>
      <c r="B241" s="38" t="s">
        <v>129</v>
      </c>
      <c r="C241" s="38" t="s">
        <v>130</v>
      </c>
      <c r="D241" s="38" t="s">
        <v>509</v>
      </c>
      <c r="E241" s="50" t="s">
        <v>11</v>
      </c>
      <c r="F241" s="40">
        <f t="shared" si="7"/>
        <v>0</v>
      </c>
      <c r="G241" s="40"/>
      <c r="H241" s="40"/>
      <c r="I241" s="40"/>
      <c r="J241" s="40"/>
      <c r="K241" s="40"/>
    </row>
    <row r="242" spans="1:11" ht="17.25" customHeight="1" x14ac:dyDescent="0.2">
      <c r="A242" s="45"/>
      <c r="B242" s="38"/>
      <c r="C242" s="38"/>
      <c r="D242" s="38"/>
      <c r="E242" s="44" t="s">
        <v>12</v>
      </c>
      <c r="F242" s="40">
        <f t="shared" si="7"/>
        <v>2400</v>
      </c>
      <c r="G242" s="40"/>
      <c r="H242" s="40">
        <v>400</v>
      </c>
      <c r="I242" s="40">
        <v>500</v>
      </c>
      <c r="J242" s="40">
        <v>750</v>
      </c>
      <c r="K242" s="40">
        <v>750</v>
      </c>
    </row>
    <row r="243" spans="1:11" ht="17.25" customHeight="1" x14ac:dyDescent="0.2">
      <c r="A243" s="45"/>
      <c r="B243" s="38"/>
      <c r="C243" s="38"/>
      <c r="D243" s="38"/>
      <c r="E243" s="44" t="s">
        <v>13</v>
      </c>
      <c r="F243" s="40">
        <f t="shared" si="7"/>
        <v>0</v>
      </c>
      <c r="G243" s="40"/>
      <c r="H243" s="40"/>
      <c r="I243" s="40"/>
      <c r="J243" s="40"/>
      <c r="K243" s="40"/>
    </row>
    <row r="244" spans="1:11" ht="33" customHeight="1" x14ac:dyDescent="0.2">
      <c r="A244" s="45"/>
      <c r="B244" s="38"/>
      <c r="C244" s="38"/>
      <c r="D244" s="38"/>
      <c r="E244" s="44" t="s">
        <v>14</v>
      </c>
      <c r="F244" s="40">
        <f t="shared" si="7"/>
        <v>0</v>
      </c>
      <c r="G244" s="40"/>
      <c r="H244" s="40"/>
      <c r="I244" s="40"/>
      <c r="J244" s="40"/>
      <c r="K244" s="40"/>
    </row>
    <row r="245" spans="1:11" ht="17.25" customHeight="1" x14ac:dyDescent="0.2">
      <c r="A245" s="37" t="s">
        <v>131</v>
      </c>
      <c r="B245" s="23" t="s">
        <v>132</v>
      </c>
      <c r="C245" s="23" t="s">
        <v>133</v>
      </c>
      <c r="D245" s="23" t="s">
        <v>134</v>
      </c>
      <c r="E245" s="50" t="s">
        <v>11</v>
      </c>
      <c r="F245" s="40">
        <f t="shared" si="7"/>
        <v>0</v>
      </c>
      <c r="G245" s="40"/>
      <c r="H245" s="40"/>
      <c r="I245" s="40"/>
      <c r="J245" s="40"/>
      <c r="K245" s="40"/>
    </row>
    <row r="246" spans="1:11" ht="17.25" customHeight="1" x14ac:dyDescent="0.2">
      <c r="A246" s="41"/>
      <c r="B246" s="42"/>
      <c r="C246" s="42"/>
      <c r="D246" s="42"/>
      <c r="E246" s="44" t="s">
        <v>12</v>
      </c>
      <c r="F246" s="40">
        <f t="shared" si="7"/>
        <v>700</v>
      </c>
      <c r="G246" s="40"/>
      <c r="H246" s="40">
        <v>200</v>
      </c>
      <c r="I246" s="40">
        <v>200</v>
      </c>
      <c r="J246" s="40">
        <v>300</v>
      </c>
      <c r="K246" s="40"/>
    </row>
    <row r="247" spans="1:11" ht="17.25" customHeight="1" x14ac:dyDescent="0.2">
      <c r="A247" s="41"/>
      <c r="B247" s="42"/>
      <c r="C247" s="42"/>
      <c r="D247" s="42"/>
      <c r="E247" s="44" t="s">
        <v>13</v>
      </c>
      <c r="F247" s="40">
        <f t="shared" si="7"/>
        <v>0</v>
      </c>
      <c r="G247" s="40"/>
      <c r="H247" s="40"/>
      <c r="I247" s="40"/>
      <c r="J247" s="40"/>
      <c r="K247" s="40"/>
    </row>
    <row r="248" spans="1:11" ht="31.5" customHeight="1" x14ac:dyDescent="0.2">
      <c r="A248" s="43"/>
      <c r="B248" s="28"/>
      <c r="C248" s="28"/>
      <c r="D248" s="28"/>
      <c r="E248" s="44" t="s">
        <v>14</v>
      </c>
      <c r="F248" s="40">
        <f t="shared" si="7"/>
        <v>0</v>
      </c>
      <c r="G248" s="40"/>
      <c r="H248" s="40"/>
      <c r="I248" s="40"/>
      <c r="J248" s="40"/>
      <c r="K248" s="40"/>
    </row>
    <row r="249" spans="1:11" s="7" customFormat="1" ht="17.25" customHeight="1" x14ac:dyDescent="0.2">
      <c r="A249" s="35" t="s">
        <v>112</v>
      </c>
      <c r="B249" s="36"/>
      <c r="C249" s="36"/>
      <c r="D249" s="67"/>
      <c r="E249" s="68" t="s">
        <v>11</v>
      </c>
      <c r="F249" s="69">
        <f t="shared" si="7"/>
        <v>300</v>
      </c>
      <c r="G249" s="69">
        <f t="shared" ref="G249:K252" si="8">SUM(G211,G215,G219,G225,G229,G233,G237,G241,G245)</f>
        <v>150</v>
      </c>
      <c r="H249" s="69">
        <f t="shared" si="8"/>
        <v>150</v>
      </c>
      <c r="I249" s="69">
        <f t="shared" si="8"/>
        <v>0</v>
      </c>
      <c r="J249" s="69">
        <f t="shared" si="8"/>
        <v>0</v>
      </c>
      <c r="K249" s="69">
        <f t="shared" si="8"/>
        <v>0</v>
      </c>
    </row>
    <row r="250" spans="1:11" s="7" customFormat="1" ht="17.25" customHeight="1" x14ac:dyDescent="0.2">
      <c r="A250" s="70"/>
      <c r="B250" s="71"/>
      <c r="C250" s="71"/>
      <c r="D250" s="72"/>
      <c r="E250" s="73" t="s">
        <v>12</v>
      </c>
      <c r="F250" s="74">
        <f t="shared" si="7"/>
        <v>7170</v>
      </c>
      <c r="G250" s="69">
        <f t="shared" si="8"/>
        <v>1530</v>
      </c>
      <c r="H250" s="69">
        <f t="shared" si="8"/>
        <v>1260</v>
      </c>
      <c r="I250" s="69">
        <f t="shared" si="8"/>
        <v>1310</v>
      </c>
      <c r="J250" s="69">
        <f t="shared" si="8"/>
        <v>1560</v>
      </c>
      <c r="K250" s="69">
        <f t="shared" si="8"/>
        <v>1510</v>
      </c>
    </row>
    <row r="251" spans="1:11" s="7" customFormat="1" ht="17.25" customHeight="1" x14ac:dyDescent="0.2">
      <c r="A251" s="70"/>
      <c r="B251" s="71"/>
      <c r="C251" s="71"/>
      <c r="D251" s="72"/>
      <c r="E251" s="73" t="s">
        <v>13</v>
      </c>
      <c r="F251" s="74">
        <f t="shared" si="7"/>
        <v>231</v>
      </c>
      <c r="G251" s="69">
        <f t="shared" si="8"/>
        <v>145</v>
      </c>
      <c r="H251" s="69">
        <f t="shared" si="8"/>
        <v>0</v>
      </c>
      <c r="I251" s="69">
        <f t="shared" si="8"/>
        <v>0</v>
      </c>
      <c r="J251" s="69">
        <f t="shared" si="8"/>
        <v>86</v>
      </c>
      <c r="K251" s="69">
        <f t="shared" si="8"/>
        <v>0</v>
      </c>
    </row>
    <row r="252" spans="1:11" s="7" customFormat="1" ht="17.25" customHeight="1" x14ac:dyDescent="0.2">
      <c r="A252" s="75"/>
      <c r="B252" s="76"/>
      <c r="C252" s="76"/>
      <c r="D252" s="77"/>
      <c r="E252" s="73" t="s">
        <v>14</v>
      </c>
      <c r="F252" s="74">
        <f t="shared" si="7"/>
        <v>480</v>
      </c>
      <c r="G252" s="69">
        <f t="shared" si="8"/>
        <v>480</v>
      </c>
      <c r="H252" s="69">
        <f t="shared" si="8"/>
        <v>0</v>
      </c>
      <c r="I252" s="69">
        <f t="shared" si="8"/>
        <v>0</v>
      </c>
      <c r="J252" s="69">
        <f t="shared" si="8"/>
        <v>0</v>
      </c>
      <c r="K252" s="69">
        <f t="shared" si="8"/>
        <v>0</v>
      </c>
    </row>
    <row r="253" spans="1:11" ht="16.5" customHeight="1" x14ac:dyDescent="0.2">
      <c r="A253" s="32" t="s">
        <v>135</v>
      </c>
      <c r="B253" s="33"/>
      <c r="C253" s="33"/>
      <c r="D253" s="33"/>
      <c r="E253" s="33"/>
      <c r="F253" s="33"/>
      <c r="G253" s="33"/>
      <c r="H253" s="33"/>
      <c r="I253" s="33"/>
      <c r="J253" s="33"/>
      <c r="K253" s="34"/>
    </row>
    <row r="254" spans="1:11" ht="17.25" customHeight="1" x14ac:dyDescent="0.2">
      <c r="A254" s="57" t="s">
        <v>136</v>
      </c>
      <c r="B254" s="38" t="s">
        <v>137</v>
      </c>
      <c r="C254" s="23" t="s">
        <v>138</v>
      </c>
      <c r="D254" s="23" t="s">
        <v>511</v>
      </c>
      <c r="E254" s="39" t="s">
        <v>11</v>
      </c>
      <c r="F254" s="40">
        <f t="shared" ref="F254:F286" si="9">SUM(G254:K254)</f>
        <v>0</v>
      </c>
      <c r="G254" s="40"/>
      <c r="H254" s="40"/>
      <c r="I254" s="40"/>
      <c r="J254" s="40"/>
      <c r="K254" s="40"/>
    </row>
    <row r="255" spans="1:11" ht="17.25" customHeight="1" x14ac:dyDescent="0.2">
      <c r="A255" s="57"/>
      <c r="B255" s="38"/>
      <c r="C255" s="42"/>
      <c r="D255" s="42"/>
      <c r="E255" s="39" t="s">
        <v>12</v>
      </c>
      <c r="F255" s="40">
        <f t="shared" si="9"/>
        <v>500</v>
      </c>
      <c r="G255" s="40"/>
      <c r="H255" s="40">
        <v>100</v>
      </c>
      <c r="I255" s="40">
        <v>150</v>
      </c>
      <c r="J255" s="40">
        <v>150</v>
      </c>
      <c r="K255" s="40">
        <v>100</v>
      </c>
    </row>
    <row r="256" spans="1:11" ht="17.25" customHeight="1" x14ac:dyDescent="0.2">
      <c r="A256" s="57"/>
      <c r="B256" s="38"/>
      <c r="C256" s="42"/>
      <c r="D256" s="42"/>
      <c r="E256" s="39" t="s">
        <v>13</v>
      </c>
      <c r="F256" s="40">
        <f t="shared" si="9"/>
        <v>150</v>
      </c>
      <c r="G256" s="40">
        <v>30</v>
      </c>
      <c r="H256" s="40">
        <v>30</v>
      </c>
      <c r="I256" s="40">
        <v>30</v>
      </c>
      <c r="J256" s="40">
        <v>30</v>
      </c>
      <c r="K256" s="40">
        <v>30</v>
      </c>
    </row>
    <row r="257" spans="1:11" ht="34.5" customHeight="1" x14ac:dyDescent="0.2">
      <c r="A257" s="57"/>
      <c r="B257" s="38"/>
      <c r="C257" s="28"/>
      <c r="D257" s="28"/>
      <c r="E257" s="39" t="s">
        <v>14</v>
      </c>
      <c r="F257" s="40">
        <f>SUM(G257:K257)</f>
        <v>1000</v>
      </c>
      <c r="G257" s="40">
        <v>200</v>
      </c>
      <c r="H257" s="40">
        <v>200</v>
      </c>
      <c r="I257" s="40">
        <v>200</v>
      </c>
      <c r="J257" s="40">
        <v>200</v>
      </c>
      <c r="K257" s="40">
        <v>200</v>
      </c>
    </row>
    <row r="258" spans="1:11" ht="17.25" customHeight="1" x14ac:dyDescent="0.2">
      <c r="A258" s="46" t="s">
        <v>139</v>
      </c>
      <c r="B258" s="47"/>
      <c r="C258" s="47"/>
      <c r="D258" s="47"/>
      <c r="E258" s="47"/>
      <c r="F258" s="47"/>
      <c r="G258" s="47"/>
      <c r="H258" s="47"/>
      <c r="I258" s="47"/>
      <c r="J258" s="47"/>
      <c r="K258" s="48"/>
    </row>
    <row r="259" spans="1:11" ht="17.25" customHeight="1" x14ac:dyDescent="0.2">
      <c r="A259" s="30">
        <v>1</v>
      </c>
      <c r="B259" s="30">
        <v>2</v>
      </c>
      <c r="C259" s="30">
        <v>3</v>
      </c>
      <c r="D259" s="30">
        <v>4</v>
      </c>
      <c r="E259" s="30">
        <v>5</v>
      </c>
      <c r="F259" s="31">
        <v>6</v>
      </c>
      <c r="G259" s="30">
        <v>7</v>
      </c>
      <c r="H259" s="30">
        <v>8</v>
      </c>
      <c r="I259" s="30">
        <v>9</v>
      </c>
      <c r="J259" s="30">
        <v>10</v>
      </c>
      <c r="K259" s="30">
        <v>11</v>
      </c>
    </row>
    <row r="260" spans="1:11" ht="17.100000000000001" customHeight="1" x14ac:dyDescent="0.2">
      <c r="A260" s="46" t="s">
        <v>140</v>
      </c>
      <c r="B260" s="23" t="s">
        <v>141</v>
      </c>
      <c r="C260" s="23" t="s">
        <v>513</v>
      </c>
      <c r="D260" s="23" t="s">
        <v>516</v>
      </c>
      <c r="E260" s="39" t="s">
        <v>11</v>
      </c>
      <c r="F260" s="40">
        <f t="shared" si="9"/>
        <v>900</v>
      </c>
      <c r="G260" s="40"/>
      <c r="H260" s="40"/>
      <c r="I260" s="40"/>
      <c r="J260" s="40">
        <v>900</v>
      </c>
      <c r="K260" s="40"/>
    </row>
    <row r="261" spans="1:11" ht="17.100000000000001" customHeight="1" x14ac:dyDescent="0.2">
      <c r="A261" s="52"/>
      <c r="B261" s="42"/>
      <c r="C261" s="42"/>
      <c r="D261" s="42"/>
      <c r="E261" s="39" t="s">
        <v>12</v>
      </c>
      <c r="F261" s="40">
        <f t="shared" si="9"/>
        <v>0</v>
      </c>
      <c r="G261" s="40"/>
      <c r="H261" s="40"/>
      <c r="I261" s="40"/>
      <c r="J261" s="40"/>
      <c r="K261" s="40"/>
    </row>
    <row r="262" spans="1:11" ht="17.100000000000001" customHeight="1" x14ac:dyDescent="0.2">
      <c r="A262" s="52"/>
      <c r="B262" s="42"/>
      <c r="C262" s="42"/>
      <c r="D262" s="42"/>
      <c r="E262" s="39" t="s">
        <v>13</v>
      </c>
      <c r="F262" s="40">
        <f t="shared" si="9"/>
        <v>0</v>
      </c>
      <c r="G262" s="40"/>
      <c r="H262" s="40"/>
      <c r="I262" s="40"/>
      <c r="J262" s="40"/>
      <c r="K262" s="40"/>
    </row>
    <row r="263" spans="1:11" ht="17.100000000000001" customHeight="1" x14ac:dyDescent="0.2">
      <c r="A263" s="54"/>
      <c r="B263" s="42"/>
      <c r="C263" s="42"/>
      <c r="D263" s="42"/>
      <c r="E263" s="39" t="s">
        <v>14</v>
      </c>
      <c r="F263" s="40">
        <f t="shared" si="9"/>
        <v>0</v>
      </c>
      <c r="G263" s="40"/>
      <c r="H263" s="40"/>
      <c r="I263" s="40"/>
      <c r="J263" s="40"/>
      <c r="K263" s="40"/>
    </row>
    <row r="264" spans="1:11" ht="17.100000000000001" customHeight="1" x14ac:dyDescent="0.2">
      <c r="A264" s="46" t="s">
        <v>142</v>
      </c>
      <c r="B264" s="23" t="s">
        <v>143</v>
      </c>
      <c r="C264" s="23" t="s">
        <v>513</v>
      </c>
      <c r="D264" s="23" t="s">
        <v>516</v>
      </c>
      <c r="E264" s="39" t="s">
        <v>11</v>
      </c>
      <c r="F264" s="40">
        <f t="shared" si="9"/>
        <v>1000</v>
      </c>
      <c r="G264" s="40"/>
      <c r="H264" s="40"/>
      <c r="I264" s="40"/>
      <c r="J264" s="40"/>
      <c r="K264" s="40">
        <v>1000</v>
      </c>
    </row>
    <row r="265" spans="1:11" ht="17.100000000000001" customHeight="1" x14ac:dyDescent="0.2">
      <c r="A265" s="52"/>
      <c r="B265" s="42"/>
      <c r="C265" s="42"/>
      <c r="D265" s="42"/>
      <c r="E265" s="39" t="s">
        <v>12</v>
      </c>
      <c r="F265" s="40">
        <f t="shared" si="9"/>
        <v>0</v>
      </c>
      <c r="G265" s="40"/>
      <c r="H265" s="40"/>
      <c r="I265" s="40"/>
      <c r="J265" s="40"/>
      <c r="K265" s="40"/>
    </row>
    <row r="266" spans="1:11" ht="17.100000000000001" customHeight="1" x14ac:dyDescent="0.2">
      <c r="A266" s="52"/>
      <c r="B266" s="42"/>
      <c r="C266" s="42"/>
      <c r="D266" s="42"/>
      <c r="E266" s="39" t="s">
        <v>13</v>
      </c>
      <c r="F266" s="40">
        <f t="shared" si="9"/>
        <v>0</v>
      </c>
      <c r="G266" s="40"/>
      <c r="H266" s="40"/>
      <c r="I266" s="40"/>
      <c r="J266" s="40"/>
      <c r="K266" s="40"/>
    </row>
    <row r="267" spans="1:11" ht="17.100000000000001" customHeight="1" x14ac:dyDescent="0.2">
      <c r="A267" s="54"/>
      <c r="B267" s="42"/>
      <c r="C267" s="42"/>
      <c r="D267" s="42"/>
      <c r="E267" s="39" t="s">
        <v>14</v>
      </c>
      <c r="F267" s="40">
        <f t="shared" si="9"/>
        <v>0</v>
      </c>
      <c r="G267" s="40"/>
      <c r="H267" s="40"/>
      <c r="I267" s="40"/>
      <c r="J267" s="40"/>
      <c r="K267" s="40"/>
    </row>
    <row r="268" spans="1:11" ht="17.100000000000001" customHeight="1" x14ac:dyDescent="0.2">
      <c r="A268" s="37" t="s">
        <v>144</v>
      </c>
      <c r="B268" s="86" t="s">
        <v>145</v>
      </c>
      <c r="C268" s="86" t="s">
        <v>514</v>
      </c>
      <c r="D268" s="86" t="s">
        <v>517</v>
      </c>
      <c r="E268" s="44" t="s">
        <v>11</v>
      </c>
      <c r="F268" s="40">
        <f t="shared" si="9"/>
        <v>20000</v>
      </c>
      <c r="G268" s="40">
        <v>4000</v>
      </c>
      <c r="H268" s="40">
        <v>4000</v>
      </c>
      <c r="I268" s="40">
        <v>4000</v>
      </c>
      <c r="J268" s="40">
        <v>4000</v>
      </c>
      <c r="K268" s="40">
        <v>4000</v>
      </c>
    </row>
    <row r="269" spans="1:11" ht="17.100000000000001" customHeight="1" x14ac:dyDescent="0.2">
      <c r="A269" s="41"/>
      <c r="B269" s="86"/>
      <c r="C269" s="86"/>
      <c r="D269" s="86"/>
      <c r="E269" s="44" t="s">
        <v>12</v>
      </c>
      <c r="F269" s="40">
        <f t="shared" si="9"/>
        <v>1616.8</v>
      </c>
      <c r="G269" s="40"/>
      <c r="H269" s="40">
        <v>100</v>
      </c>
      <c r="I269" s="40">
        <v>300</v>
      </c>
      <c r="J269" s="40">
        <v>608.4</v>
      </c>
      <c r="K269" s="40">
        <v>608.4</v>
      </c>
    </row>
    <row r="270" spans="1:11" ht="17.100000000000001" customHeight="1" x14ac:dyDescent="0.2">
      <c r="A270" s="41"/>
      <c r="B270" s="86"/>
      <c r="C270" s="86"/>
      <c r="D270" s="86"/>
      <c r="E270" s="44" t="s">
        <v>13</v>
      </c>
      <c r="F270" s="40">
        <f t="shared" si="9"/>
        <v>3246.3</v>
      </c>
      <c r="G270" s="40">
        <v>623.15</v>
      </c>
      <c r="H270" s="40">
        <v>623.15</v>
      </c>
      <c r="I270" s="40">
        <v>623.15</v>
      </c>
      <c r="J270" s="40">
        <v>623.15</v>
      </c>
      <c r="K270" s="40">
        <v>753.7</v>
      </c>
    </row>
    <row r="271" spans="1:11" ht="17.100000000000001" customHeight="1" x14ac:dyDescent="0.2">
      <c r="A271" s="43"/>
      <c r="B271" s="86"/>
      <c r="C271" s="86"/>
      <c r="D271" s="86"/>
      <c r="E271" s="44" t="s">
        <v>14</v>
      </c>
      <c r="F271" s="40">
        <f t="shared" si="9"/>
        <v>7600</v>
      </c>
      <c r="G271" s="40">
        <v>900</v>
      </c>
      <c r="H271" s="40">
        <v>900</v>
      </c>
      <c r="I271" s="40">
        <v>1800</v>
      </c>
      <c r="J271" s="40">
        <v>2000</v>
      </c>
      <c r="K271" s="40">
        <v>2000</v>
      </c>
    </row>
    <row r="272" spans="1:11" ht="17.25" customHeight="1" x14ac:dyDescent="0.2">
      <c r="A272" s="37" t="s">
        <v>146</v>
      </c>
      <c r="B272" s="87" t="s">
        <v>512</v>
      </c>
      <c r="C272" s="38" t="s">
        <v>147</v>
      </c>
      <c r="D272" s="38" t="s">
        <v>482</v>
      </c>
      <c r="E272" s="44" t="s">
        <v>11</v>
      </c>
      <c r="F272" s="40">
        <f t="shared" si="9"/>
        <v>0</v>
      </c>
      <c r="G272" s="40"/>
      <c r="H272" s="40"/>
      <c r="I272" s="40"/>
      <c r="J272" s="40"/>
      <c r="K272" s="40"/>
    </row>
    <row r="273" spans="1:11" ht="41.25" customHeight="1" x14ac:dyDescent="0.2">
      <c r="A273" s="41"/>
      <c r="B273" s="88"/>
      <c r="C273" s="38"/>
      <c r="D273" s="38"/>
      <c r="E273" s="44" t="s">
        <v>12</v>
      </c>
      <c r="F273" s="40">
        <f t="shared" si="9"/>
        <v>1500</v>
      </c>
      <c r="G273" s="40"/>
      <c r="H273" s="40">
        <v>100</v>
      </c>
      <c r="I273" s="40">
        <v>200</v>
      </c>
      <c r="J273" s="40">
        <v>600</v>
      </c>
      <c r="K273" s="40">
        <v>600</v>
      </c>
    </row>
    <row r="274" spans="1:11" ht="17.25" customHeight="1" x14ac:dyDescent="0.2">
      <c r="A274" s="41"/>
      <c r="B274" s="88"/>
      <c r="C274" s="38"/>
      <c r="D274" s="38"/>
      <c r="E274" s="44" t="s">
        <v>13</v>
      </c>
      <c r="F274" s="40">
        <f t="shared" si="9"/>
        <v>4000</v>
      </c>
      <c r="G274" s="40"/>
      <c r="H274" s="40">
        <v>500</v>
      </c>
      <c r="I274" s="40">
        <v>500</v>
      </c>
      <c r="J274" s="40">
        <v>1000</v>
      </c>
      <c r="K274" s="40">
        <v>2000</v>
      </c>
    </row>
    <row r="275" spans="1:11" ht="33" customHeight="1" x14ac:dyDescent="0.2">
      <c r="A275" s="43"/>
      <c r="B275" s="89"/>
      <c r="C275" s="38"/>
      <c r="D275" s="38"/>
      <c r="E275" s="44" t="s">
        <v>14</v>
      </c>
      <c r="F275" s="40">
        <f t="shared" si="9"/>
        <v>23500</v>
      </c>
      <c r="G275" s="40"/>
      <c r="H275" s="40">
        <v>2900</v>
      </c>
      <c r="I275" s="40">
        <v>4800</v>
      </c>
      <c r="J275" s="40">
        <v>6400</v>
      </c>
      <c r="K275" s="40">
        <v>9400</v>
      </c>
    </row>
    <row r="276" spans="1:11" ht="17.25" customHeight="1" x14ac:dyDescent="0.2">
      <c r="A276" s="46" t="s">
        <v>148</v>
      </c>
      <c r="B276" s="23" t="s">
        <v>149</v>
      </c>
      <c r="C276" s="38" t="s">
        <v>150</v>
      </c>
      <c r="D276" s="38" t="s">
        <v>518</v>
      </c>
      <c r="E276" s="39" t="s">
        <v>11</v>
      </c>
      <c r="F276" s="40">
        <f t="shared" si="9"/>
        <v>3124.0236</v>
      </c>
      <c r="G276" s="40">
        <v>3124.0236</v>
      </c>
      <c r="H276" s="40"/>
      <c r="I276" s="40"/>
      <c r="J276" s="40"/>
      <c r="K276" s="40"/>
    </row>
    <row r="277" spans="1:11" ht="17.25" customHeight="1" x14ac:dyDescent="0.2">
      <c r="A277" s="52"/>
      <c r="B277" s="42"/>
      <c r="C277" s="38"/>
      <c r="D277" s="38"/>
      <c r="E277" s="39" t="s">
        <v>12</v>
      </c>
      <c r="F277" s="40">
        <f t="shared" si="9"/>
        <v>0</v>
      </c>
      <c r="G277" s="40"/>
      <c r="H277" s="40"/>
      <c r="I277" s="40"/>
      <c r="J277" s="40"/>
      <c r="K277" s="40"/>
    </row>
    <row r="278" spans="1:11" ht="17.25" customHeight="1" x14ac:dyDescent="0.2">
      <c r="A278" s="52"/>
      <c r="B278" s="42"/>
      <c r="C278" s="38"/>
      <c r="D278" s="38"/>
      <c r="E278" s="39" t="s">
        <v>13</v>
      </c>
      <c r="F278" s="40">
        <f t="shared" si="9"/>
        <v>50.392400000000002</v>
      </c>
      <c r="G278" s="40">
        <v>50.392400000000002</v>
      </c>
      <c r="H278" s="40"/>
      <c r="I278" s="40"/>
      <c r="J278" s="40"/>
      <c r="K278" s="40"/>
    </row>
    <row r="279" spans="1:11" ht="17.25" customHeight="1" x14ac:dyDescent="0.2">
      <c r="A279" s="54"/>
      <c r="B279" s="28"/>
      <c r="C279" s="38"/>
      <c r="D279" s="38"/>
      <c r="E279" s="39" t="s">
        <v>14</v>
      </c>
      <c r="F279" s="40">
        <f t="shared" si="9"/>
        <v>0</v>
      </c>
      <c r="G279" s="40"/>
      <c r="H279" s="40"/>
      <c r="I279" s="40"/>
      <c r="J279" s="40"/>
      <c r="K279" s="40"/>
    </row>
    <row r="280" spans="1:11" ht="17.25" customHeight="1" x14ac:dyDescent="0.2">
      <c r="A280" s="37" t="s">
        <v>151</v>
      </c>
      <c r="B280" s="23" t="s">
        <v>152</v>
      </c>
      <c r="C280" s="38" t="s">
        <v>153</v>
      </c>
      <c r="D280" s="23" t="s">
        <v>551</v>
      </c>
      <c r="E280" s="39" t="s">
        <v>11</v>
      </c>
      <c r="F280" s="40">
        <f t="shared" si="9"/>
        <v>0</v>
      </c>
      <c r="G280" s="40"/>
      <c r="H280" s="40"/>
      <c r="I280" s="40"/>
      <c r="J280" s="40"/>
      <c r="K280" s="40"/>
    </row>
    <row r="281" spans="1:11" ht="17.25" customHeight="1" x14ac:dyDescent="0.2">
      <c r="A281" s="41"/>
      <c r="B281" s="42"/>
      <c r="C281" s="38"/>
      <c r="D281" s="42"/>
      <c r="E281" s="39" t="s">
        <v>12</v>
      </c>
      <c r="F281" s="40">
        <f t="shared" si="9"/>
        <v>0</v>
      </c>
      <c r="G281" s="40"/>
      <c r="H281" s="40"/>
      <c r="I281" s="40"/>
      <c r="J281" s="40"/>
      <c r="K281" s="40"/>
    </row>
    <row r="282" spans="1:11" ht="17.25" customHeight="1" x14ac:dyDescent="0.2">
      <c r="A282" s="41"/>
      <c r="B282" s="42"/>
      <c r="C282" s="38"/>
      <c r="D282" s="42"/>
      <c r="E282" s="39" t="s">
        <v>13</v>
      </c>
      <c r="F282" s="40">
        <f t="shared" si="9"/>
        <v>80</v>
      </c>
      <c r="G282" s="40"/>
      <c r="H282" s="40"/>
      <c r="I282" s="40">
        <v>80</v>
      </c>
      <c r="J282" s="40"/>
      <c r="K282" s="40"/>
    </row>
    <row r="283" spans="1:11" ht="31.5" customHeight="1" x14ac:dyDescent="0.2">
      <c r="A283" s="43"/>
      <c r="B283" s="28"/>
      <c r="C283" s="23"/>
      <c r="D283" s="28"/>
      <c r="E283" s="39" t="s">
        <v>14</v>
      </c>
      <c r="F283" s="40">
        <f t="shared" si="9"/>
        <v>800</v>
      </c>
      <c r="G283" s="40"/>
      <c r="H283" s="40"/>
      <c r="I283" s="40">
        <v>800</v>
      </c>
      <c r="J283" s="40"/>
      <c r="K283" s="40"/>
    </row>
    <row r="284" spans="1:11" ht="17.25" customHeight="1" x14ac:dyDescent="0.2">
      <c r="A284" s="46" t="s">
        <v>154</v>
      </c>
      <c r="B284" s="23" t="s">
        <v>155</v>
      </c>
      <c r="C284" s="38" t="s">
        <v>515</v>
      </c>
      <c r="D284" s="38" t="s">
        <v>520</v>
      </c>
      <c r="E284" s="39" t="s">
        <v>11</v>
      </c>
      <c r="F284" s="40">
        <f t="shared" si="9"/>
        <v>0</v>
      </c>
      <c r="G284" s="40"/>
      <c r="H284" s="40"/>
      <c r="I284" s="40"/>
      <c r="J284" s="40"/>
      <c r="K284" s="40"/>
    </row>
    <row r="285" spans="1:11" ht="39.75" customHeight="1" x14ac:dyDescent="0.2">
      <c r="A285" s="52"/>
      <c r="B285" s="42"/>
      <c r="C285" s="38"/>
      <c r="D285" s="38"/>
      <c r="E285" s="39" t="s">
        <v>12</v>
      </c>
      <c r="F285" s="40">
        <f t="shared" si="9"/>
        <v>4000</v>
      </c>
      <c r="G285" s="40">
        <v>100</v>
      </c>
      <c r="H285" s="40">
        <v>500</v>
      </c>
      <c r="I285" s="40">
        <v>900</v>
      </c>
      <c r="J285" s="40">
        <v>1100</v>
      </c>
      <c r="K285" s="40">
        <v>1400</v>
      </c>
    </row>
    <row r="286" spans="1:11" ht="15.75" customHeight="1" x14ac:dyDescent="0.2">
      <c r="A286" s="52"/>
      <c r="B286" s="42"/>
      <c r="C286" s="38"/>
      <c r="D286" s="38"/>
      <c r="E286" s="39" t="s">
        <v>13</v>
      </c>
      <c r="F286" s="40">
        <f t="shared" si="9"/>
        <v>4877.8649999999998</v>
      </c>
      <c r="G286" s="40">
        <v>975.57299999999998</v>
      </c>
      <c r="H286" s="40">
        <v>975.57299999999998</v>
      </c>
      <c r="I286" s="40">
        <v>975.57299999999998</v>
      </c>
      <c r="J286" s="40">
        <v>975.57299999999998</v>
      </c>
      <c r="K286" s="40">
        <v>975.57299999999998</v>
      </c>
    </row>
    <row r="287" spans="1:11" ht="33.75" customHeight="1" x14ac:dyDescent="0.2">
      <c r="A287" s="54"/>
      <c r="B287" s="28"/>
      <c r="C287" s="38"/>
      <c r="D287" s="38"/>
      <c r="E287" s="39" t="s">
        <v>14</v>
      </c>
      <c r="F287" s="40">
        <f>SUM(G287:K287)</f>
        <v>39500</v>
      </c>
      <c r="G287" s="40">
        <v>2700</v>
      </c>
      <c r="H287" s="40">
        <v>4500</v>
      </c>
      <c r="I287" s="40">
        <v>7200</v>
      </c>
      <c r="J287" s="40">
        <v>9100</v>
      </c>
      <c r="K287" s="40">
        <v>16000</v>
      </c>
    </row>
    <row r="288" spans="1:11" s="6" customFormat="1" ht="17.25" customHeight="1" x14ac:dyDescent="0.2">
      <c r="A288" s="37" t="s">
        <v>156</v>
      </c>
      <c r="B288" s="23" t="s">
        <v>157</v>
      </c>
      <c r="C288" s="49" t="s">
        <v>158</v>
      </c>
      <c r="D288" s="38" t="s">
        <v>519</v>
      </c>
      <c r="E288" s="44" t="s">
        <v>11</v>
      </c>
      <c r="F288" s="40">
        <f>SUM(G288:K288)</f>
        <v>0</v>
      </c>
      <c r="G288" s="40"/>
      <c r="H288" s="40"/>
      <c r="I288" s="40"/>
      <c r="J288" s="40"/>
      <c r="K288" s="40"/>
    </row>
    <row r="289" spans="1:11" ht="17.25" customHeight="1" x14ac:dyDescent="0.2">
      <c r="A289" s="41"/>
      <c r="B289" s="42"/>
      <c r="C289" s="53"/>
      <c r="D289" s="38"/>
      <c r="E289" s="44" t="s">
        <v>12</v>
      </c>
      <c r="F289" s="40">
        <f>SUM(G289:K289)</f>
        <v>3000</v>
      </c>
      <c r="G289" s="40">
        <v>100</v>
      </c>
      <c r="H289" s="40">
        <v>400</v>
      </c>
      <c r="I289" s="40">
        <v>600</v>
      </c>
      <c r="J289" s="40">
        <v>900</v>
      </c>
      <c r="K289" s="40">
        <v>1000</v>
      </c>
    </row>
    <row r="290" spans="1:11" ht="17.25" customHeight="1" x14ac:dyDescent="0.2">
      <c r="A290" s="41"/>
      <c r="B290" s="42"/>
      <c r="C290" s="53"/>
      <c r="D290" s="38"/>
      <c r="E290" s="44" t="s">
        <v>13</v>
      </c>
      <c r="F290" s="40">
        <f>SUM(G290:K290)</f>
        <v>5000</v>
      </c>
      <c r="G290" s="40">
        <v>1000</v>
      </c>
      <c r="H290" s="40">
        <v>1000</v>
      </c>
      <c r="I290" s="40">
        <v>1000</v>
      </c>
      <c r="J290" s="40">
        <v>1000</v>
      </c>
      <c r="K290" s="40">
        <v>1000</v>
      </c>
    </row>
    <row r="291" spans="1:11" ht="59.25" customHeight="1" x14ac:dyDescent="0.2">
      <c r="A291" s="43"/>
      <c r="B291" s="28"/>
      <c r="C291" s="55"/>
      <c r="D291" s="38"/>
      <c r="E291" s="44" t="s">
        <v>14</v>
      </c>
      <c r="F291" s="40">
        <f t="shared" ref="F291:F354" si="10">SUM(G291:K291)</f>
        <v>27000</v>
      </c>
      <c r="G291" s="40">
        <v>2700</v>
      </c>
      <c r="H291" s="40">
        <v>3600</v>
      </c>
      <c r="I291" s="40">
        <v>5400</v>
      </c>
      <c r="J291" s="40">
        <v>7200</v>
      </c>
      <c r="K291" s="40">
        <v>8100</v>
      </c>
    </row>
    <row r="292" spans="1:11" ht="17.25" customHeight="1" x14ac:dyDescent="0.2">
      <c r="A292" s="57" t="s">
        <v>159</v>
      </c>
      <c r="B292" s="64"/>
      <c r="C292" s="64"/>
      <c r="D292" s="64"/>
      <c r="E292" s="64"/>
      <c r="F292" s="64"/>
      <c r="G292" s="64"/>
      <c r="H292" s="64"/>
      <c r="I292" s="64"/>
      <c r="J292" s="64"/>
      <c r="K292" s="65"/>
    </row>
    <row r="293" spans="1:11" ht="17.25" customHeight="1" x14ac:dyDescent="0.2">
      <c r="A293" s="30">
        <v>1</v>
      </c>
      <c r="B293" s="30">
        <v>2</v>
      </c>
      <c r="C293" s="30">
        <v>3</v>
      </c>
      <c r="D293" s="30">
        <v>4</v>
      </c>
      <c r="E293" s="30">
        <v>5</v>
      </c>
      <c r="F293" s="31">
        <v>6</v>
      </c>
      <c r="G293" s="30">
        <v>7</v>
      </c>
      <c r="H293" s="30">
        <v>8</v>
      </c>
      <c r="I293" s="30">
        <v>9</v>
      </c>
      <c r="J293" s="30">
        <v>10</v>
      </c>
      <c r="K293" s="30">
        <v>11</v>
      </c>
    </row>
    <row r="294" spans="1:11" ht="17.100000000000001" customHeight="1" x14ac:dyDescent="0.2">
      <c r="A294" s="37" t="s">
        <v>160</v>
      </c>
      <c r="B294" s="53" t="s">
        <v>161</v>
      </c>
      <c r="C294" s="38" t="s">
        <v>162</v>
      </c>
      <c r="D294" s="38" t="s">
        <v>523</v>
      </c>
      <c r="E294" s="39" t="s">
        <v>11</v>
      </c>
      <c r="F294" s="40">
        <f t="shared" si="10"/>
        <v>0</v>
      </c>
      <c r="G294" s="40"/>
      <c r="H294" s="40"/>
      <c r="I294" s="40"/>
      <c r="J294" s="40"/>
      <c r="K294" s="40"/>
    </row>
    <row r="295" spans="1:11" ht="17.100000000000001" customHeight="1" x14ac:dyDescent="0.2">
      <c r="A295" s="41"/>
      <c r="B295" s="53"/>
      <c r="C295" s="38"/>
      <c r="D295" s="38"/>
      <c r="E295" s="39" t="s">
        <v>12</v>
      </c>
      <c r="F295" s="40">
        <f t="shared" si="10"/>
        <v>300</v>
      </c>
      <c r="G295" s="40"/>
      <c r="H295" s="40">
        <v>100</v>
      </c>
      <c r="I295" s="40">
        <v>100</v>
      </c>
      <c r="J295" s="40">
        <v>100</v>
      </c>
      <c r="K295" s="40"/>
    </row>
    <row r="296" spans="1:11" ht="17.100000000000001" customHeight="1" x14ac:dyDescent="0.2">
      <c r="A296" s="41"/>
      <c r="B296" s="53"/>
      <c r="C296" s="38"/>
      <c r="D296" s="38"/>
      <c r="E296" s="39" t="s">
        <v>13</v>
      </c>
      <c r="F296" s="40">
        <f t="shared" si="10"/>
        <v>600</v>
      </c>
      <c r="G296" s="40"/>
      <c r="H296" s="40">
        <v>200</v>
      </c>
      <c r="I296" s="40">
        <v>200</v>
      </c>
      <c r="J296" s="40">
        <v>200</v>
      </c>
      <c r="K296" s="40"/>
    </row>
    <row r="297" spans="1:11" ht="31.5" customHeight="1" x14ac:dyDescent="0.2">
      <c r="A297" s="43"/>
      <c r="B297" s="55"/>
      <c r="C297" s="38"/>
      <c r="D297" s="38"/>
      <c r="E297" s="39" t="s">
        <v>14</v>
      </c>
      <c r="F297" s="40">
        <f t="shared" si="10"/>
        <v>2700</v>
      </c>
      <c r="G297" s="40"/>
      <c r="H297" s="40">
        <v>900</v>
      </c>
      <c r="I297" s="40">
        <v>900</v>
      </c>
      <c r="J297" s="40">
        <v>900</v>
      </c>
      <c r="K297" s="40"/>
    </row>
    <row r="298" spans="1:11" ht="17.100000000000001" customHeight="1" x14ac:dyDescent="0.2">
      <c r="A298" s="45" t="s">
        <v>163</v>
      </c>
      <c r="B298" s="38" t="s">
        <v>521</v>
      </c>
      <c r="C298" s="28" t="s">
        <v>522</v>
      </c>
      <c r="D298" s="28" t="s">
        <v>524</v>
      </c>
      <c r="E298" s="44" t="s">
        <v>11</v>
      </c>
      <c r="F298" s="40">
        <f t="shared" si="10"/>
        <v>0</v>
      </c>
      <c r="G298" s="40"/>
      <c r="H298" s="40"/>
      <c r="I298" s="40"/>
      <c r="J298" s="40"/>
      <c r="K298" s="40"/>
    </row>
    <row r="299" spans="1:11" ht="17.100000000000001" customHeight="1" x14ac:dyDescent="0.2">
      <c r="A299" s="45"/>
      <c r="B299" s="38"/>
      <c r="C299" s="38"/>
      <c r="D299" s="38"/>
      <c r="E299" s="44" t="s">
        <v>12</v>
      </c>
      <c r="F299" s="40">
        <f t="shared" si="10"/>
        <v>100</v>
      </c>
      <c r="G299" s="40"/>
      <c r="H299" s="40">
        <v>50</v>
      </c>
      <c r="I299" s="40">
        <v>50</v>
      </c>
      <c r="J299" s="40"/>
      <c r="K299" s="40"/>
    </row>
    <row r="300" spans="1:11" ht="17.100000000000001" customHeight="1" x14ac:dyDescent="0.2">
      <c r="A300" s="45"/>
      <c r="B300" s="38"/>
      <c r="C300" s="38"/>
      <c r="D300" s="38"/>
      <c r="E300" s="44" t="s">
        <v>13</v>
      </c>
      <c r="F300" s="40">
        <f t="shared" si="10"/>
        <v>528</v>
      </c>
      <c r="G300" s="40"/>
      <c r="H300" s="40">
        <v>264</v>
      </c>
      <c r="I300" s="40">
        <v>264</v>
      </c>
      <c r="J300" s="40"/>
      <c r="K300" s="40"/>
    </row>
    <row r="301" spans="1:11" ht="32.25" customHeight="1" x14ac:dyDescent="0.2">
      <c r="A301" s="45"/>
      <c r="B301" s="38"/>
      <c r="C301" s="38"/>
      <c r="D301" s="38"/>
      <c r="E301" s="44" t="s">
        <v>14</v>
      </c>
      <c r="F301" s="40">
        <f t="shared" si="10"/>
        <v>1400</v>
      </c>
      <c r="G301" s="40"/>
      <c r="H301" s="40">
        <v>700</v>
      </c>
      <c r="I301" s="40">
        <v>700</v>
      </c>
      <c r="J301" s="40"/>
      <c r="K301" s="40"/>
    </row>
    <row r="302" spans="1:11" ht="17.100000000000001" customHeight="1" x14ac:dyDescent="0.2">
      <c r="A302" s="37" t="s">
        <v>164</v>
      </c>
      <c r="B302" s="23" t="s">
        <v>165</v>
      </c>
      <c r="C302" s="42" t="s">
        <v>166</v>
      </c>
      <c r="D302" s="42" t="s">
        <v>553</v>
      </c>
      <c r="E302" s="44" t="s">
        <v>11</v>
      </c>
      <c r="F302" s="40">
        <f t="shared" si="10"/>
        <v>0</v>
      </c>
      <c r="G302" s="40"/>
      <c r="H302" s="40"/>
      <c r="I302" s="40"/>
      <c r="J302" s="40"/>
      <c r="K302" s="40"/>
    </row>
    <row r="303" spans="1:11" ht="17.100000000000001" customHeight="1" x14ac:dyDescent="0.2">
      <c r="A303" s="41"/>
      <c r="B303" s="42"/>
      <c r="C303" s="42"/>
      <c r="D303" s="42"/>
      <c r="E303" s="44" t="s">
        <v>12</v>
      </c>
      <c r="F303" s="40">
        <f t="shared" si="10"/>
        <v>400</v>
      </c>
      <c r="G303" s="40"/>
      <c r="H303" s="40"/>
      <c r="I303" s="40">
        <v>100</v>
      </c>
      <c r="J303" s="40">
        <v>150</v>
      </c>
      <c r="K303" s="40">
        <v>150</v>
      </c>
    </row>
    <row r="304" spans="1:11" ht="17.100000000000001" customHeight="1" x14ac:dyDescent="0.2">
      <c r="A304" s="41"/>
      <c r="B304" s="42"/>
      <c r="C304" s="42"/>
      <c r="D304" s="42"/>
      <c r="E304" s="44" t="s">
        <v>13</v>
      </c>
      <c r="F304" s="40">
        <f t="shared" si="10"/>
        <v>15000</v>
      </c>
      <c r="G304" s="40"/>
      <c r="H304" s="40"/>
      <c r="I304" s="40">
        <v>5000</v>
      </c>
      <c r="J304" s="40">
        <v>5000</v>
      </c>
      <c r="K304" s="40">
        <v>5000</v>
      </c>
    </row>
    <row r="305" spans="1:11" ht="48" customHeight="1" x14ac:dyDescent="0.2">
      <c r="A305" s="43"/>
      <c r="B305" s="28"/>
      <c r="C305" s="28"/>
      <c r="D305" s="28"/>
      <c r="E305" s="44" t="s">
        <v>14</v>
      </c>
      <c r="F305" s="40">
        <f t="shared" si="10"/>
        <v>8600</v>
      </c>
      <c r="G305" s="40"/>
      <c r="H305" s="40"/>
      <c r="I305" s="40">
        <v>1900</v>
      </c>
      <c r="J305" s="40">
        <v>3350</v>
      </c>
      <c r="K305" s="40">
        <v>3350</v>
      </c>
    </row>
    <row r="306" spans="1:11" ht="17.100000000000001" customHeight="1" x14ac:dyDescent="0.2">
      <c r="A306" s="45" t="s">
        <v>167</v>
      </c>
      <c r="B306" s="38" t="s">
        <v>168</v>
      </c>
      <c r="C306" s="23" t="s">
        <v>169</v>
      </c>
      <c r="D306" s="23" t="s">
        <v>525</v>
      </c>
      <c r="E306" s="44" t="s">
        <v>11</v>
      </c>
      <c r="F306" s="40">
        <f t="shared" si="10"/>
        <v>0</v>
      </c>
      <c r="G306" s="40"/>
      <c r="H306" s="40"/>
      <c r="I306" s="40"/>
      <c r="J306" s="40"/>
      <c r="K306" s="40"/>
    </row>
    <row r="307" spans="1:11" ht="17.100000000000001" customHeight="1" x14ac:dyDescent="0.2">
      <c r="A307" s="45"/>
      <c r="B307" s="38"/>
      <c r="C307" s="42"/>
      <c r="D307" s="42"/>
      <c r="E307" s="44" t="s">
        <v>12</v>
      </c>
      <c r="F307" s="40">
        <f t="shared" si="10"/>
        <v>100</v>
      </c>
      <c r="G307" s="40"/>
      <c r="H307" s="40"/>
      <c r="I307" s="40"/>
      <c r="J307" s="40"/>
      <c r="K307" s="40">
        <v>100</v>
      </c>
    </row>
    <row r="308" spans="1:11" ht="17.100000000000001" customHeight="1" x14ac:dyDescent="0.2">
      <c r="A308" s="45"/>
      <c r="B308" s="38"/>
      <c r="C308" s="42"/>
      <c r="D308" s="42"/>
      <c r="E308" s="44" t="s">
        <v>13</v>
      </c>
      <c r="F308" s="40">
        <f t="shared" si="10"/>
        <v>575</v>
      </c>
      <c r="G308" s="40"/>
      <c r="H308" s="40"/>
      <c r="I308" s="40"/>
      <c r="J308" s="40">
        <v>275</v>
      </c>
      <c r="K308" s="40">
        <v>300</v>
      </c>
    </row>
    <row r="309" spans="1:11" ht="24.75" customHeight="1" x14ac:dyDescent="0.2">
      <c r="A309" s="45"/>
      <c r="B309" s="23"/>
      <c r="C309" s="42"/>
      <c r="D309" s="42"/>
      <c r="E309" s="44" t="s">
        <v>14</v>
      </c>
      <c r="F309" s="40">
        <f t="shared" si="10"/>
        <v>900</v>
      </c>
      <c r="G309" s="40"/>
      <c r="H309" s="40"/>
      <c r="I309" s="40">
        <v>300</v>
      </c>
      <c r="J309" s="40">
        <v>300</v>
      </c>
      <c r="K309" s="40">
        <v>300</v>
      </c>
    </row>
    <row r="310" spans="1:11" ht="17.100000000000001" customHeight="1" x14ac:dyDescent="0.2">
      <c r="A310" s="37" t="s">
        <v>170</v>
      </c>
      <c r="B310" s="23" t="s">
        <v>171</v>
      </c>
      <c r="C310" s="23" t="s">
        <v>169</v>
      </c>
      <c r="D310" s="23" t="s">
        <v>526</v>
      </c>
      <c r="E310" s="44" t="s">
        <v>11</v>
      </c>
      <c r="F310" s="40">
        <f t="shared" si="10"/>
        <v>0</v>
      </c>
      <c r="G310" s="40"/>
      <c r="H310" s="40"/>
      <c r="I310" s="40"/>
      <c r="J310" s="40"/>
      <c r="K310" s="40"/>
    </row>
    <row r="311" spans="1:11" ht="17.100000000000001" customHeight="1" x14ac:dyDescent="0.2">
      <c r="A311" s="41"/>
      <c r="B311" s="42"/>
      <c r="C311" s="42"/>
      <c r="D311" s="42"/>
      <c r="E311" s="44" t="s">
        <v>12</v>
      </c>
      <c r="F311" s="40">
        <f t="shared" si="10"/>
        <v>0</v>
      </c>
      <c r="G311" s="40"/>
      <c r="H311" s="40"/>
      <c r="I311" s="40"/>
      <c r="J311" s="40"/>
      <c r="K311" s="40"/>
    </row>
    <row r="312" spans="1:11" ht="17.100000000000001" customHeight="1" x14ac:dyDescent="0.2">
      <c r="A312" s="41"/>
      <c r="B312" s="42"/>
      <c r="C312" s="42"/>
      <c r="D312" s="42"/>
      <c r="E312" s="44" t="s">
        <v>13</v>
      </c>
      <c r="F312" s="40">
        <f t="shared" si="10"/>
        <v>890</v>
      </c>
      <c r="G312" s="40">
        <v>490</v>
      </c>
      <c r="H312" s="40">
        <v>400</v>
      </c>
      <c r="I312" s="40"/>
      <c r="J312" s="40"/>
      <c r="K312" s="40"/>
    </row>
    <row r="313" spans="1:11" ht="34.5" customHeight="1" x14ac:dyDescent="0.2">
      <c r="A313" s="43"/>
      <c r="B313" s="28"/>
      <c r="C313" s="42"/>
      <c r="D313" s="28"/>
      <c r="E313" s="44" t="s">
        <v>14</v>
      </c>
      <c r="F313" s="40">
        <f t="shared" si="10"/>
        <v>1000</v>
      </c>
      <c r="G313" s="40"/>
      <c r="H313" s="40">
        <v>500</v>
      </c>
      <c r="I313" s="40">
        <v>500</v>
      </c>
      <c r="J313" s="40"/>
      <c r="K313" s="40"/>
    </row>
    <row r="314" spans="1:11" ht="17.25" customHeight="1" x14ac:dyDescent="0.2">
      <c r="A314" s="37" t="s">
        <v>172</v>
      </c>
      <c r="B314" s="23" t="s">
        <v>173</v>
      </c>
      <c r="C314" s="23" t="s">
        <v>174</v>
      </c>
      <c r="D314" s="23" t="s">
        <v>527</v>
      </c>
      <c r="E314" s="44" t="s">
        <v>11</v>
      </c>
      <c r="F314" s="40">
        <f t="shared" si="10"/>
        <v>0</v>
      </c>
      <c r="G314" s="40"/>
      <c r="H314" s="40"/>
      <c r="I314" s="40"/>
      <c r="J314" s="40"/>
      <c r="K314" s="40"/>
    </row>
    <row r="315" spans="1:11" ht="17.25" customHeight="1" x14ac:dyDescent="0.2">
      <c r="A315" s="41"/>
      <c r="B315" s="42"/>
      <c r="C315" s="42"/>
      <c r="D315" s="42"/>
      <c r="E315" s="44" t="s">
        <v>12</v>
      </c>
      <c r="F315" s="40">
        <f t="shared" si="10"/>
        <v>0</v>
      </c>
      <c r="G315" s="40"/>
      <c r="H315" s="40"/>
      <c r="I315" s="40"/>
      <c r="J315" s="40"/>
      <c r="K315" s="40"/>
    </row>
    <row r="316" spans="1:11" ht="17.25" customHeight="1" x14ac:dyDescent="0.2">
      <c r="A316" s="41"/>
      <c r="B316" s="42"/>
      <c r="C316" s="42"/>
      <c r="D316" s="42"/>
      <c r="E316" s="44" t="s">
        <v>13</v>
      </c>
      <c r="F316" s="40">
        <f t="shared" si="10"/>
        <v>135</v>
      </c>
      <c r="G316" s="40">
        <v>50</v>
      </c>
      <c r="H316" s="40">
        <v>35</v>
      </c>
      <c r="I316" s="40">
        <v>50</v>
      </c>
      <c r="J316" s="40"/>
      <c r="K316" s="40"/>
    </row>
    <row r="317" spans="1:11" ht="28.5" customHeight="1" x14ac:dyDescent="0.2">
      <c r="A317" s="43"/>
      <c r="B317" s="28"/>
      <c r="C317" s="28"/>
      <c r="D317" s="28"/>
      <c r="E317" s="44" t="s">
        <v>14</v>
      </c>
      <c r="F317" s="40">
        <f t="shared" si="10"/>
        <v>0</v>
      </c>
      <c r="G317" s="40"/>
      <c r="H317" s="40"/>
      <c r="I317" s="40"/>
      <c r="J317" s="40"/>
      <c r="K317" s="40"/>
    </row>
    <row r="318" spans="1:11" ht="17.25" customHeight="1" x14ac:dyDescent="0.2">
      <c r="A318" s="37" t="s">
        <v>175</v>
      </c>
      <c r="B318" s="23" t="s">
        <v>176</v>
      </c>
      <c r="C318" s="23" t="s">
        <v>174</v>
      </c>
      <c r="D318" s="23" t="s">
        <v>528</v>
      </c>
      <c r="E318" s="44" t="s">
        <v>11</v>
      </c>
      <c r="F318" s="40">
        <f t="shared" si="10"/>
        <v>0</v>
      </c>
      <c r="G318" s="40"/>
      <c r="H318" s="40"/>
      <c r="I318" s="40"/>
      <c r="J318" s="40"/>
      <c r="K318" s="40"/>
    </row>
    <row r="319" spans="1:11" ht="17.25" customHeight="1" x14ac:dyDescent="0.2">
      <c r="A319" s="41"/>
      <c r="B319" s="42"/>
      <c r="C319" s="42"/>
      <c r="D319" s="42"/>
      <c r="E319" s="44" t="s">
        <v>12</v>
      </c>
      <c r="F319" s="40">
        <f t="shared" si="10"/>
        <v>0</v>
      </c>
      <c r="G319" s="40"/>
      <c r="H319" s="40"/>
      <c r="I319" s="40"/>
      <c r="J319" s="40"/>
      <c r="K319" s="40"/>
    </row>
    <row r="320" spans="1:11" ht="17.25" customHeight="1" x14ac:dyDescent="0.2">
      <c r="A320" s="41"/>
      <c r="B320" s="42"/>
      <c r="C320" s="42"/>
      <c r="D320" s="42"/>
      <c r="E320" s="44" t="s">
        <v>13</v>
      </c>
      <c r="F320" s="40">
        <f t="shared" si="10"/>
        <v>110</v>
      </c>
      <c r="G320" s="40"/>
      <c r="H320" s="40">
        <v>50</v>
      </c>
      <c r="I320" s="40">
        <v>10</v>
      </c>
      <c r="J320" s="40">
        <v>30</v>
      </c>
      <c r="K320" s="40">
        <v>20</v>
      </c>
    </row>
    <row r="321" spans="1:11" ht="44.25" customHeight="1" x14ac:dyDescent="0.2">
      <c r="A321" s="43"/>
      <c r="B321" s="28"/>
      <c r="C321" s="28"/>
      <c r="D321" s="28"/>
      <c r="E321" s="44" t="s">
        <v>14</v>
      </c>
      <c r="F321" s="40">
        <f t="shared" si="10"/>
        <v>0</v>
      </c>
      <c r="G321" s="40"/>
      <c r="H321" s="40"/>
      <c r="I321" s="40"/>
      <c r="J321" s="40"/>
      <c r="K321" s="40"/>
    </row>
    <row r="322" spans="1:11" ht="17.25" customHeight="1" x14ac:dyDescent="0.2">
      <c r="A322" s="37" t="s">
        <v>177</v>
      </c>
      <c r="B322" s="23" t="s">
        <v>178</v>
      </c>
      <c r="C322" s="23" t="s">
        <v>179</v>
      </c>
      <c r="D322" s="23" t="s">
        <v>529</v>
      </c>
      <c r="E322" s="44" t="s">
        <v>11</v>
      </c>
      <c r="F322" s="40">
        <f t="shared" si="10"/>
        <v>0</v>
      </c>
      <c r="G322" s="40"/>
      <c r="H322" s="40"/>
      <c r="I322" s="40"/>
      <c r="J322" s="40"/>
      <c r="K322" s="40"/>
    </row>
    <row r="323" spans="1:11" ht="17.25" customHeight="1" x14ac:dyDescent="0.2">
      <c r="A323" s="41"/>
      <c r="B323" s="42"/>
      <c r="C323" s="42"/>
      <c r="D323" s="42"/>
      <c r="E323" s="44" t="s">
        <v>12</v>
      </c>
      <c r="F323" s="40">
        <f t="shared" si="10"/>
        <v>0</v>
      </c>
      <c r="G323" s="40"/>
      <c r="H323" s="40"/>
      <c r="I323" s="40"/>
      <c r="J323" s="40"/>
      <c r="K323" s="40"/>
    </row>
    <row r="324" spans="1:11" ht="17.25" customHeight="1" x14ac:dyDescent="0.2">
      <c r="A324" s="41"/>
      <c r="B324" s="42"/>
      <c r="C324" s="42"/>
      <c r="D324" s="42"/>
      <c r="E324" s="44" t="s">
        <v>13</v>
      </c>
      <c r="F324" s="40">
        <f t="shared" si="10"/>
        <v>135</v>
      </c>
      <c r="G324" s="40">
        <v>50</v>
      </c>
      <c r="H324" s="40">
        <v>35</v>
      </c>
      <c r="I324" s="40">
        <v>50</v>
      </c>
      <c r="J324" s="40"/>
      <c r="K324" s="40"/>
    </row>
    <row r="325" spans="1:11" ht="33" customHeight="1" x14ac:dyDescent="0.2">
      <c r="A325" s="43"/>
      <c r="B325" s="28"/>
      <c r="C325" s="28"/>
      <c r="D325" s="28"/>
      <c r="E325" s="44" t="s">
        <v>14</v>
      </c>
      <c r="F325" s="40">
        <f t="shared" si="10"/>
        <v>0</v>
      </c>
      <c r="G325" s="40"/>
      <c r="H325" s="40"/>
      <c r="I325" s="40"/>
      <c r="J325" s="40"/>
      <c r="K325" s="40"/>
    </row>
    <row r="326" spans="1:11" ht="17.25" customHeight="1" x14ac:dyDescent="0.2">
      <c r="A326" s="46" t="s">
        <v>180</v>
      </c>
      <c r="B326" s="47"/>
      <c r="C326" s="47"/>
      <c r="D326" s="47"/>
      <c r="E326" s="47"/>
      <c r="F326" s="47"/>
      <c r="G326" s="47"/>
      <c r="H326" s="47"/>
      <c r="I326" s="47"/>
      <c r="J326" s="47"/>
      <c r="K326" s="48"/>
    </row>
    <row r="327" spans="1:11" ht="17.25" customHeight="1" x14ac:dyDescent="0.2">
      <c r="A327" s="30">
        <v>1</v>
      </c>
      <c r="B327" s="30">
        <v>2</v>
      </c>
      <c r="C327" s="30">
        <v>3</v>
      </c>
      <c r="D327" s="30">
        <v>4</v>
      </c>
      <c r="E327" s="30">
        <v>5</v>
      </c>
      <c r="F327" s="31">
        <v>6</v>
      </c>
      <c r="G327" s="30">
        <v>7</v>
      </c>
      <c r="H327" s="30">
        <v>8</v>
      </c>
      <c r="I327" s="30">
        <v>9</v>
      </c>
      <c r="J327" s="30">
        <v>10</v>
      </c>
      <c r="K327" s="30">
        <v>11</v>
      </c>
    </row>
    <row r="328" spans="1:11" ht="17.25" customHeight="1" x14ac:dyDescent="0.2">
      <c r="A328" s="46" t="s">
        <v>181</v>
      </c>
      <c r="B328" s="38" t="s">
        <v>558</v>
      </c>
      <c r="C328" s="23" t="s">
        <v>179</v>
      </c>
      <c r="D328" s="38" t="s">
        <v>531</v>
      </c>
      <c r="E328" s="39" t="s">
        <v>11</v>
      </c>
      <c r="F328" s="40">
        <f t="shared" si="10"/>
        <v>0</v>
      </c>
      <c r="G328" s="40"/>
      <c r="H328" s="40"/>
      <c r="I328" s="40"/>
      <c r="J328" s="40"/>
      <c r="K328" s="40"/>
    </row>
    <row r="329" spans="1:11" ht="17.25" customHeight="1" x14ac:dyDescent="0.2">
      <c r="A329" s="52"/>
      <c r="B329" s="38"/>
      <c r="C329" s="42"/>
      <c r="D329" s="38"/>
      <c r="E329" s="39" t="s">
        <v>12</v>
      </c>
      <c r="F329" s="40">
        <f t="shared" si="10"/>
        <v>0</v>
      </c>
      <c r="G329" s="40"/>
      <c r="H329" s="40"/>
      <c r="I329" s="40"/>
      <c r="J329" s="40"/>
      <c r="K329" s="40"/>
    </row>
    <row r="330" spans="1:11" ht="17.25" customHeight="1" x14ac:dyDescent="0.2">
      <c r="A330" s="52"/>
      <c r="B330" s="38"/>
      <c r="C330" s="42"/>
      <c r="D330" s="38"/>
      <c r="E330" s="39" t="s">
        <v>13</v>
      </c>
      <c r="F330" s="40">
        <f t="shared" si="10"/>
        <v>110</v>
      </c>
      <c r="G330" s="40"/>
      <c r="H330" s="40">
        <v>50</v>
      </c>
      <c r="I330" s="40">
        <v>10</v>
      </c>
      <c r="J330" s="40">
        <v>30</v>
      </c>
      <c r="K330" s="40">
        <v>20</v>
      </c>
    </row>
    <row r="331" spans="1:11" ht="17.25" customHeight="1" x14ac:dyDescent="0.2">
      <c r="A331" s="54"/>
      <c r="B331" s="23"/>
      <c r="C331" s="28"/>
      <c r="D331" s="23"/>
      <c r="E331" s="39" t="s">
        <v>14</v>
      </c>
      <c r="F331" s="40">
        <f t="shared" si="10"/>
        <v>0</v>
      </c>
      <c r="G331" s="40"/>
      <c r="H331" s="40"/>
      <c r="I331" s="40"/>
      <c r="J331" s="40"/>
      <c r="K331" s="40"/>
    </row>
    <row r="332" spans="1:11" ht="17.25" customHeight="1" x14ac:dyDescent="0.2">
      <c r="A332" s="46" t="s">
        <v>182</v>
      </c>
      <c r="B332" s="38" t="s">
        <v>559</v>
      </c>
      <c r="C332" s="23" t="s">
        <v>179</v>
      </c>
      <c r="D332" s="38" t="s">
        <v>525</v>
      </c>
      <c r="E332" s="39" t="s">
        <v>11</v>
      </c>
      <c r="F332" s="40">
        <f t="shared" si="10"/>
        <v>0</v>
      </c>
      <c r="G332" s="40"/>
      <c r="H332" s="40"/>
      <c r="I332" s="40"/>
      <c r="J332" s="40"/>
      <c r="K332" s="40"/>
    </row>
    <row r="333" spans="1:11" ht="17.25" customHeight="1" x14ac:dyDescent="0.2">
      <c r="A333" s="52"/>
      <c r="B333" s="38"/>
      <c r="C333" s="42"/>
      <c r="D333" s="38"/>
      <c r="E333" s="39" t="s">
        <v>12</v>
      </c>
      <c r="F333" s="40">
        <f t="shared" si="10"/>
        <v>0</v>
      </c>
      <c r="G333" s="40"/>
      <c r="H333" s="40"/>
      <c r="I333" s="40"/>
      <c r="J333" s="40"/>
      <c r="K333" s="40"/>
    </row>
    <row r="334" spans="1:11" ht="17.25" customHeight="1" x14ac:dyDescent="0.2">
      <c r="A334" s="52"/>
      <c r="B334" s="38"/>
      <c r="C334" s="42"/>
      <c r="D334" s="38"/>
      <c r="E334" s="39" t="s">
        <v>13</v>
      </c>
      <c r="F334" s="40">
        <f t="shared" si="10"/>
        <v>300</v>
      </c>
      <c r="G334" s="40">
        <v>200</v>
      </c>
      <c r="H334" s="40">
        <v>100</v>
      </c>
      <c r="I334" s="40"/>
      <c r="J334" s="40"/>
      <c r="K334" s="40"/>
    </row>
    <row r="335" spans="1:11" ht="17.25" customHeight="1" x14ac:dyDescent="0.2">
      <c r="A335" s="54"/>
      <c r="B335" s="38"/>
      <c r="C335" s="28"/>
      <c r="D335" s="38"/>
      <c r="E335" s="39" t="s">
        <v>14</v>
      </c>
      <c r="F335" s="40">
        <f t="shared" si="10"/>
        <v>0</v>
      </c>
      <c r="G335" s="40"/>
      <c r="H335" s="40"/>
      <c r="I335" s="40"/>
      <c r="J335" s="40"/>
      <c r="K335" s="40"/>
    </row>
    <row r="336" spans="1:11" ht="17.25" customHeight="1" x14ac:dyDescent="0.2">
      <c r="A336" s="41" t="s">
        <v>183</v>
      </c>
      <c r="B336" s="42" t="s">
        <v>184</v>
      </c>
      <c r="C336" s="23" t="s">
        <v>179</v>
      </c>
      <c r="D336" s="38" t="s">
        <v>525</v>
      </c>
      <c r="E336" s="44" t="s">
        <v>11</v>
      </c>
      <c r="F336" s="40">
        <f t="shared" si="10"/>
        <v>0</v>
      </c>
      <c r="G336" s="40"/>
      <c r="H336" s="40"/>
      <c r="I336" s="40"/>
      <c r="J336" s="40"/>
      <c r="K336" s="40"/>
    </row>
    <row r="337" spans="1:11" ht="17.25" customHeight="1" x14ac:dyDescent="0.2">
      <c r="A337" s="41"/>
      <c r="B337" s="42"/>
      <c r="C337" s="42"/>
      <c r="D337" s="38"/>
      <c r="E337" s="44" t="s">
        <v>12</v>
      </c>
      <c r="F337" s="40">
        <f t="shared" si="10"/>
        <v>0</v>
      </c>
      <c r="G337" s="40"/>
      <c r="H337" s="40"/>
      <c r="I337" s="40"/>
      <c r="J337" s="40"/>
      <c r="K337" s="40"/>
    </row>
    <row r="338" spans="1:11" ht="17.25" customHeight="1" x14ac:dyDescent="0.2">
      <c r="A338" s="41"/>
      <c r="B338" s="42"/>
      <c r="C338" s="42"/>
      <c r="D338" s="38"/>
      <c r="E338" s="44" t="s">
        <v>13</v>
      </c>
      <c r="F338" s="40">
        <f t="shared" si="10"/>
        <v>200</v>
      </c>
      <c r="G338" s="40"/>
      <c r="H338" s="40"/>
      <c r="I338" s="40">
        <v>200</v>
      </c>
      <c r="J338" s="40"/>
      <c r="K338" s="40"/>
    </row>
    <row r="339" spans="1:11" ht="17.25" customHeight="1" x14ac:dyDescent="0.2">
      <c r="A339" s="43"/>
      <c r="B339" s="28"/>
      <c r="C339" s="28"/>
      <c r="D339" s="38"/>
      <c r="E339" s="44" t="s">
        <v>14</v>
      </c>
      <c r="F339" s="40">
        <f t="shared" si="10"/>
        <v>0</v>
      </c>
      <c r="G339" s="40"/>
      <c r="H339" s="40"/>
      <c r="I339" s="40"/>
      <c r="J339" s="40"/>
      <c r="K339" s="40"/>
    </row>
    <row r="340" spans="1:11" ht="17.25" customHeight="1" x14ac:dyDescent="0.2">
      <c r="A340" s="37" t="s">
        <v>185</v>
      </c>
      <c r="B340" s="23" t="s">
        <v>186</v>
      </c>
      <c r="C340" s="23" t="s">
        <v>179</v>
      </c>
      <c r="D340" s="23" t="s">
        <v>532</v>
      </c>
      <c r="E340" s="44" t="s">
        <v>11</v>
      </c>
      <c r="F340" s="40">
        <f t="shared" si="10"/>
        <v>0</v>
      </c>
      <c r="G340" s="40"/>
      <c r="H340" s="40"/>
      <c r="I340" s="40"/>
      <c r="J340" s="40"/>
      <c r="K340" s="40"/>
    </row>
    <row r="341" spans="1:11" ht="17.25" customHeight="1" x14ac:dyDescent="0.2">
      <c r="A341" s="41"/>
      <c r="B341" s="42"/>
      <c r="C341" s="42"/>
      <c r="D341" s="42"/>
      <c r="E341" s="44" t="s">
        <v>12</v>
      </c>
      <c r="F341" s="40">
        <f t="shared" si="10"/>
        <v>0</v>
      </c>
      <c r="G341" s="40"/>
      <c r="H341" s="40"/>
      <c r="I341" s="40"/>
      <c r="J341" s="40"/>
      <c r="K341" s="40"/>
    </row>
    <row r="342" spans="1:11" ht="17.25" customHeight="1" x14ac:dyDescent="0.2">
      <c r="A342" s="41"/>
      <c r="B342" s="42"/>
      <c r="C342" s="42"/>
      <c r="D342" s="42"/>
      <c r="E342" s="44" t="s">
        <v>13</v>
      </c>
      <c r="F342" s="40">
        <f t="shared" si="10"/>
        <v>200</v>
      </c>
      <c r="G342" s="40"/>
      <c r="H342" s="40">
        <v>200</v>
      </c>
      <c r="I342" s="40"/>
      <c r="J342" s="40"/>
      <c r="K342" s="40"/>
    </row>
    <row r="343" spans="1:11" ht="17.25" customHeight="1" x14ac:dyDescent="0.2">
      <c r="A343" s="43"/>
      <c r="B343" s="28"/>
      <c r="C343" s="28"/>
      <c r="D343" s="28"/>
      <c r="E343" s="44" t="s">
        <v>14</v>
      </c>
      <c r="F343" s="40">
        <f t="shared" si="10"/>
        <v>0</v>
      </c>
      <c r="G343" s="40"/>
      <c r="H343" s="40"/>
      <c r="I343" s="40"/>
      <c r="J343" s="40"/>
      <c r="K343" s="40"/>
    </row>
    <row r="344" spans="1:11" ht="17.25" customHeight="1" x14ac:dyDescent="0.2">
      <c r="A344" s="37" t="s">
        <v>187</v>
      </c>
      <c r="B344" s="23" t="s">
        <v>188</v>
      </c>
      <c r="C344" s="23" t="s">
        <v>179</v>
      </c>
      <c r="D344" s="23" t="s">
        <v>533</v>
      </c>
      <c r="E344" s="44" t="s">
        <v>11</v>
      </c>
      <c r="F344" s="40">
        <f t="shared" si="10"/>
        <v>0</v>
      </c>
      <c r="G344" s="40"/>
      <c r="H344" s="40"/>
      <c r="I344" s="40"/>
      <c r="J344" s="40"/>
      <c r="K344" s="40"/>
    </row>
    <row r="345" spans="1:11" ht="17.25" customHeight="1" x14ac:dyDescent="0.2">
      <c r="A345" s="41"/>
      <c r="B345" s="42"/>
      <c r="C345" s="42"/>
      <c r="D345" s="42"/>
      <c r="E345" s="44" t="s">
        <v>12</v>
      </c>
      <c r="F345" s="40">
        <f t="shared" si="10"/>
        <v>0</v>
      </c>
      <c r="G345" s="40"/>
      <c r="H345" s="40"/>
      <c r="I345" s="40"/>
      <c r="J345" s="40"/>
      <c r="K345" s="40"/>
    </row>
    <row r="346" spans="1:11" ht="17.25" customHeight="1" x14ac:dyDescent="0.2">
      <c r="A346" s="41"/>
      <c r="B346" s="42"/>
      <c r="C346" s="42"/>
      <c r="D346" s="42"/>
      <c r="E346" s="44" t="s">
        <v>13</v>
      </c>
      <c r="F346" s="40">
        <f t="shared" si="10"/>
        <v>250</v>
      </c>
      <c r="G346" s="40"/>
      <c r="H346" s="40"/>
      <c r="I346" s="40"/>
      <c r="J346" s="40"/>
      <c r="K346" s="40">
        <v>250</v>
      </c>
    </row>
    <row r="347" spans="1:11" ht="17.25" customHeight="1" x14ac:dyDescent="0.2">
      <c r="A347" s="43"/>
      <c r="B347" s="28"/>
      <c r="C347" s="28"/>
      <c r="D347" s="28"/>
      <c r="E347" s="44" t="s">
        <v>14</v>
      </c>
      <c r="F347" s="40">
        <f t="shared" si="10"/>
        <v>0</v>
      </c>
      <c r="G347" s="40"/>
      <c r="H347" s="40"/>
      <c r="I347" s="40"/>
      <c r="J347" s="40"/>
      <c r="K347" s="40"/>
    </row>
    <row r="348" spans="1:11" ht="17.25" customHeight="1" x14ac:dyDescent="0.2">
      <c r="A348" s="45" t="s">
        <v>189</v>
      </c>
      <c r="B348" s="38" t="s">
        <v>466</v>
      </c>
      <c r="C348" s="23" t="s">
        <v>179</v>
      </c>
      <c r="D348" s="38" t="s">
        <v>534</v>
      </c>
      <c r="E348" s="44" t="s">
        <v>11</v>
      </c>
      <c r="F348" s="40">
        <f t="shared" si="10"/>
        <v>0</v>
      </c>
      <c r="G348" s="40"/>
      <c r="H348" s="40"/>
      <c r="I348" s="40"/>
      <c r="J348" s="40"/>
      <c r="K348" s="40"/>
    </row>
    <row r="349" spans="1:11" ht="17.25" customHeight="1" x14ac:dyDescent="0.2">
      <c r="A349" s="45"/>
      <c r="B349" s="38"/>
      <c r="C349" s="42"/>
      <c r="D349" s="38"/>
      <c r="E349" s="44" t="s">
        <v>12</v>
      </c>
      <c r="F349" s="40">
        <f t="shared" si="10"/>
        <v>0</v>
      </c>
      <c r="G349" s="40"/>
      <c r="H349" s="40"/>
      <c r="I349" s="40"/>
      <c r="J349" s="40"/>
      <c r="K349" s="40"/>
    </row>
    <row r="350" spans="1:11" ht="17.25" customHeight="1" x14ac:dyDescent="0.2">
      <c r="A350" s="45"/>
      <c r="B350" s="38"/>
      <c r="C350" s="42"/>
      <c r="D350" s="38"/>
      <c r="E350" s="44" t="s">
        <v>13</v>
      </c>
      <c r="F350" s="40">
        <f t="shared" si="10"/>
        <v>100</v>
      </c>
      <c r="G350" s="40"/>
      <c r="H350" s="40"/>
      <c r="I350" s="40"/>
      <c r="J350" s="40"/>
      <c r="K350" s="40">
        <v>100</v>
      </c>
    </row>
    <row r="351" spans="1:11" ht="17.25" customHeight="1" x14ac:dyDescent="0.2">
      <c r="A351" s="45"/>
      <c r="B351" s="38"/>
      <c r="C351" s="28"/>
      <c r="D351" s="38"/>
      <c r="E351" s="44" t="s">
        <v>14</v>
      </c>
      <c r="F351" s="40">
        <f t="shared" si="10"/>
        <v>0</v>
      </c>
      <c r="G351" s="40"/>
      <c r="H351" s="40"/>
      <c r="I351" s="40"/>
      <c r="J351" s="40"/>
      <c r="K351" s="40"/>
    </row>
    <row r="352" spans="1:11" ht="17.25" customHeight="1" x14ac:dyDescent="0.2">
      <c r="A352" s="45" t="s">
        <v>190</v>
      </c>
      <c r="B352" s="38" t="s">
        <v>191</v>
      </c>
      <c r="C352" s="38" t="s">
        <v>192</v>
      </c>
      <c r="D352" s="38" t="s">
        <v>502</v>
      </c>
      <c r="E352" s="44" t="s">
        <v>11</v>
      </c>
      <c r="F352" s="40">
        <f t="shared" si="10"/>
        <v>0</v>
      </c>
      <c r="G352" s="40"/>
      <c r="H352" s="40"/>
      <c r="I352" s="40"/>
      <c r="J352" s="40"/>
      <c r="K352" s="40"/>
    </row>
    <row r="353" spans="1:11" ht="17.25" customHeight="1" x14ac:dyDescent="0.2">
      <c r="A353" s="45"/>
      <c r="B353" s="38"/>
      <c r="C353" s="38"/>
      <c r="D353" s="38"/>
      <c r="E353" s="44" t="s">
        <v>12</v>
      </c>
      <c r="F353" s="40">
        <f t="shared" si="10"/>
        <v>0</v>
      </c>
      <c r="G353" s="40"/>
      <c r="H353" s="40"/>
      <c r="I353" s="40"/>
      <c r="J353" s="40"/>
      <c r="K353" s="40"/>
    </row>
    <row r="354" spans="1:11" ht="17.25" customHeight="1" x14ac:dyDescent="0.2">
      <c r="A354" s="45"/>
      <c r="B354" s="38"/>
      <c r="C354" s="38"/>
      <c r="D354" s="38"/>
      <c r="E354" s="81" t="s">
        <v>13</v>
      </c>
      <c r="F354" s="40">
        <f t="shared" si="10"/>
        <v>1400</v>
      </c>
      <c r="G354" s="59"/>
      <c r="H354" s="59">
        <v>200</v>
      </c>
      <c r="I354" s="59">
        <v>300</v>
      </c>
      <c r="J354" s="59">
        <v>400</v>
      </c>
      <c r="K354" s="59">
        <v>500</v>
      </c>
    </row>
    <row r="355" spans="1:11" ht="17.25" customHeight="1" x14ac:dyDescent="0.2">
      <c r="A355" s="45"/>
      <c r="B355" s="38"/>
      <c r="C355" s="38"/>
      <c r="D355" s="38"/>
      <c r="E355" s="44" t="s">
        <v>14</v>
      </c>
      <c r="F355" s="40">
        <f t="shared" ref="F355:F363" si="11">SUM(G355:K355)</f>
        <v>1400</v>
      </c>
      <c r="G355" s="40"/>
      <c r="H355" s="40">
        <v>200</v>
      </c>
      <c r="I355" s="40">
        <v>300</v>
      </c>
      <c r="J355" s="40">
        <v>400</v>
      </c>
      <c r="K355" s="40">
        <v>500</v>
      </c>
    </row>
    <row r="356" spans="1:11" ht="17.25" customHeight="1" x14ac:dyDescent="0.2">
      <c r="A356" s="45" t="s">
        <v>193</v>
      </c>
      <c r="B356" s="38" t="s">
        <v>194</v>
      </c>
      <c r="C356" s="38" t="s">
        <v>195</v>
      </c>
      <c r="D356" s="38" t="s">
        <v>502</v>
      </c>
      <c r="E356" s="44" t="s">
        <v>11</v>
      </c>
      <c r="F356" s="40">
        <f t="shared" si="11"/>
        <v>0</v>
      </c>
      <c r="G356" s="40"/>
      <c r="H356" s="40"/>
      <c r="I356" s="40"/>
      <c r="J356" s="40"/>
      <c r="K356" s="40"/>
    </row>
    <row r="357" spans="1:11" ht="17.25" customHeight="1" x14ac:dyDescent="0.2">
      <c r="A357" s="45"/>
      <c r="B357" s="38"/>
      <c r="C357" s="38"/>
      <c r="D357" s="38"/>
      <c r="E357" s="44" t="s">
        <v>12</v>
      </c>
      <c r="F357" s="40">
        <f t="shared" si="11"/>
        <v>0</v>
      </c>
      <c r="G357" s="40"/>
      <c r="H357" s="40"/>
      <c r="I357" s="40"/>
      <c r="J357" s="40"/>
      <c r="K357" s="40"/>
    </row>
    <row r="358" spans="1:11" ht="17.25" customHeight="1" x14ac:dyDescent="0.2">
      <c r="A358" s="45"/>
      <c r="B358" s="38"/>
      <c r="C358" s="38"/>
      <c r="D358" s="38"/>
      <c r="E358" s="81" t="s">
        <v>13</v>
      </c>
      <c r="F358" s="40">
        <f t="shared" si="11"/>
        <v>1600</v>
      </c>
      <c r="G358" s="59"/>
      <c r="H358" s="59">
        <v>1600</v>
      </c>
      <c r="I358" s="59"/>
      <c r="J358" s="59"/>
      <c r="K358" s="59"/>
    </row>
    <row r="359" spans="1:11" ht="17.25" customHeight="1" x14ac:dyDescent="0.2">
      <c r="A359" s="45"/>
      <c r="B359" s="23"/>
      <c r="C359" s="23"/>
      <c r="D359" s="23"/>
      <c r="E359" s="44" t="s">
        <v>14</v>
      </c>
      <c r="F359" s="40">
        <f t="shared" si="11"/>
        <v>0</v>
      </c>
      <c r="G359" s="40"/>
      <c r="H359" s="40"/>
      <c r="I359" s="40"/>
      <c r="J359" s="40"/>
      <c r="K359" s="40"/>
    </row>
    <row r="360" spans="1:11" ht="17.100000000000001" customHeight="1" x14ac:dyDescent="0.2">
      <c r="A360" s="90" t="s">
        <v>196</v>
      </c>
      <c r="B360" s="38" t="s">
        <v>197</v>
      </c>
      <c r="C360" s="38" t="s">
        <v>530</v>
      </c>
      <c r="D360" s="38" t="s">
        <v>535</v>
      </c>
      <c r="E360" s="44" t="s">
        <v>11</v>
      </c>
      <c r="F360" s="40">
        <f t="shared" si="11"/>
        <v>0</v>
      </c>
      <c r="G360" s="82"/>
      <c r="H360" s="82"/>
      <c r="I360" s="82"/>
      <c r="J360" s="82"/>
      <c r="K360" s="82"/>
    </row>
    <row r="361" spans="1:11" ht="17.100000000000001" customHeight="1" x14ac:dyDescent="0.2">
      <c r="A361" s="90"/>
      <c r="B361" s="38"/>
      <c r="C361" s="38"/>
      <c r="D361" s="38"/>
      <c r="E361" s="44" t="s">
        <v>12</v>
      </c>
      <c r="F361" s="40">
        <f t="shared" si="11"/>
        <v>0</v>
      </c>
      <c r="G361" s="82"/>
      <c r="H361" s="82"/>
      <c r="I361" s="82"/>
      <c r="J361" s="82"/>
      <c r="K361" s="82"/>
    </row>
    <row r="362" spans="1:11" ht="17.100000000000001" customHeight="1" x14ac:dyDescent="0.2">
      <c r="A362" s="90"/>
      <c r="B362" s="38"/>
      <c r="C362" s="38"/>
      <c r="D362" s="38"/>
      <c r="E362" s="81" t="s">
        <v>13</v>
      </c>
      <c r="F362" s="40">
        <f t="shared" si="11"/>
        <v>1500</v>
      </c>
      <c r="G362" s="82">
        <v>1500</v>
      </c>
      <c r="H362" s="82"/>
      <c r="I362" s="82"/>
      <c r="J362" s="82"/>
      <c r="K362" s="82"/>
    </row>
    <row r="363" spans="1:11" ht="90.75" customHeight="1" x14ac:dyDescent="0.2">
      <c r="A363" s="90"/>
      <c r="B363" s="38"/>
      <c r="C363" s="38"/>
      <c r="D363" s="38"/>
      <c r="E363" s="44" t="s">
        <v>14</v>
      </c>
      <c r="F363" s="40">
        <f t="shared" si="11"/>
        <v>0</v>
      </c>
      <c r="G363" s="82"/>
      <c r="H363" s="82"/>
      <c r="I363" s="82"/>
      <c r="J363" s="82"/>
      <c r="K363" s="82"/>
    </row>
    <row r="364" spans="1:11" ht="17.25" customHeight="1" x14ac:dyDescent="0.2">
      <c r="A364" s="91" t="s">
        <v>198</v>
      </c>
      <c r="B364" s="92"/>
      <c r="C364" s="92"/>
      <c r="D364" s="92"/>
      <c r="E364" s="92"/>
      <c r="F364" s="92"/>
      <c r="G364" s="92"/>
      <c r="H364" s="92"/>
      <c r="I364" s="92"/>
      <c r="J364" s="92"/>
      <c r="K364" s="93"/>
    </row>
    <row r="365" spans="1:11" ht="17.25" customHeight="1" x14ac:dyDescent="0.2">
      <c r="A365" s="30">
        <v>1</v>
      </c>
      <c r="B365" s="30">
        <v>2</v>
      </c>
      <c r="C365" s="30">
        <v>3</v>
      </c>
      <c r="D365" s="30">
        <v>4</v>
      </c>
      <c r="E365" s="30">
        <v>5</v>
      </c>
      <c r="F365" s="31">
        <v>6</v>
      </c>
      <c r="G365" s="30">
        <v>7</v>
      </c>
      <c r="H365" s="30">
        <v>8</v>
      </c>
      <c r="I365" s="30">
        <v>9</v>
      </c>
      <c r="J365" s="30">
        <v>10</v>
      </c>
      <c r="K365" s="30">
        <v>11</v>
      </c>
    </row>
    <row r="366" spans="1:11" ht="17.25" customHeight="1" x14ac:dyDescent="0.2">
      <c r="A366" s="91" t="s">
        <v>199</v>
      </c>
      <c r="B366" s="23" t="s">
        <v>536</v>
      </c>
      <c r="C366" s="23" t="s">
        <v>538</v>
      </c>
      <c r="D366" s="23" t="s">
        <v>541</v>
      </c>
      <c r="E366" s="44" t="s">
        <v>11</v>
      </c>
      <c r="F366" s="40">
        <f t="shared" ref="F366:F401" si="12">SUM(G366:K366)</f>
        <v>0</v>
      </c>
      <c r="G366" s="82"/>
      <c r="H366" s="82"/>
      <c r="I366" s="82"/>
      <c r="J366" s="82"/>
      <c r="K366" s="82"/>
    </row>
    <row r="367" spans="1:11" ht="17.25" customHeight="1" x14ac:dyDescent="0.2">
      <c r="A367" s="94"/>
      <c r="B367" s="42"/>
      <c r="C367" s="42"/>
      <c r="D367" s="42"/>
      <c r="E367" s="44" t="s">
        <v>12</v>
      </c>
      <c r="F367" s="40">
        <f t="shared" si="12"/>
        <v>0</v>
      </c>
      <c r="G367" s="82"/>
      <c r="H367" s="82"/>
      <c r="I367" s="82"/>
      <c r="J367" s="82"/>
      <c r="K367" s="82"/>
    </row>
    <row r="368" spans="1:11" ht="17.25" customHeight="1" x14ac:dyDescent="0.2">
      <c r="A368" s="94"/>
      <c r="B368" s="42"/>
      <c r="C368" s="42"/>
      <c r="D368" s="42"/>
      <c r="E368" s="81" t="s">
        <v>13</v>
      </c>
      <c r="F368" s="40">
        <f t="shared" si="12"/>
        <v>180</v>
      </c>
      <c r="G368" s="82">
        <v>28</v>
      </c>
      <c r="H368" s="82">
        <v>32</v>
      </c>
      <c r="I368" s="82">
        <v>36</v>
      </c>
      <c r="J368" s="82">
        <v>40</v>
      </c>
      <c r="K368" s="82">
        <v>44</v>
      </c>
    </row>
    <row r="369" spans="1:11" ht="17.25" customHeight="1" x14ac:dyDescent="0.2">
      <c r="A369" s="95"/>
      <c r="B369" s="28"/>
      <c r="C369" s="28"/>
      <c r="D369" s="28"/>
      <c r="E369" s="44" t="s">
        <v>14</v>
      </c>
      <c r="F369" s="40">
        <f t="shared" si="12"/>
        <v>0</v>
      </c>
      <c r="G369" s="82"/>
      <c r="H369" s="82"/>
      <c r="I369" s="82"/>
      <c r="J369" s="82"/>
      <c r="K369" s="82"/>
    </row>
    <row r="370" spans="1:11" ht="17.25" customHeight="1" x14ac:dyDescent="0.2">
      <c r="A370" s="96" t="s">
        <v>200</v>
      </c>
      <c r="B370" s="42" t="s">
        <v>537</v>
      </c>
      <c r="C370" s="42" t="s">
        <v>539</v>
      </c>
      <c r="D370" s="23" t="s">
        <v>496</v>
      </c>
      <c r="E370" s="44" t="s">
        <v>11</v>
      </c>
      <c r="F370" s="40">
        <f t="shared" si="12"/>
        <v>0</v>
      </c>
      <c r="G370" s="82"/>
      <c r="H370" s="82"/>
      <c r="I370" s="82"/>
      <c r="J370" s="82"/>
      <c r="K370" s="82"/>
    </row>
    <row r="371" spans="1:11" ht="17.25" customHeight="1" x14ac:dyDescent="0.2">
      <c r="A371" s="97"/>
      <c r="B371" s="42"/>
      <c r="C371" s="42"/>
      <c r="D371" s="42"/>
      <c r="E371" s="44" t="s">
        <v>12</v>
      </c>
      <c r="F371" s="40">
        <f t="shared" si="12"/>
        <v>0</v>
      </c>
      <c r="G371" s="82"/>
      <c r="H371" s="82"/>
      <c r="I371" s="82"/>
      <c r="J371" s="82"/>
      <c r="K371" s="82"/>
    </row>
    <row r="372" spans="1:11" ht="17.25" customHeight="1" x14ac:dyDescent="0.2">
      <c r="A372" s="97"/>
      <c r="B372" s="42"/>
      <c r="C372" s="42"/>
      <c r="D372" s="42"/>
      <c r="E372" s="81" t="s">
        <v>13</v>
      </c>
      <c r="F372" s="40">
        <f t="shared" si="12"/>
        <v>103.9</v>
      </c>
      <c r="G372" s="82">
        <v>16</v>
      </c>
      <c r="H372" s="82">
        <v>18</v>
      </c>
      <c r="I372" s="82">
        <v>20</v>
      </c>
      <c r="J372" s="82">
        <v>23</v>
      </c>
      <c r="K372" s="82">
        <v>26.9</v>
      </c>
    </row>
    <row r="373" spans="1:11" ht="17.25" customHeight="1" x14ac:dyDescent="0.2">
      <c r="A373" s="98"/>
      <c r="B373" s="28"/>
      <c r="C373" s="28"/>
      <c r="D373" s="28"/>
      <c r="E373" s="44" t="s">
        <v>14</v>
      </c>
      <c r="F373" s="40">
        <f t="shared" si="12"/>
        <v>0</v>
      </c>
      <c r="G373" s="82"/>
      <c r="H373" s="82"/>
      <c r="I373" s="82"/>
      <c r="J373" s="82"/>
      <c r="K373" s="82"/>
    </row>
    <row r="374" spans="1:11" ht="17.25" customHeight="1" x14ac:dyDescent="0.2">
      <c r="A374" s="96" t="s">
        <v>201</v>
      </c>
      <c r="B374" s="23" t="s">
        <v>202</v>
      </c>
      <c r="C374" s="23" t="s">
        <v>203</v>
      </c>
      <c r="D374" s="23" t="s">
        <v>542</v>
      </c>
      <c r="E374" s="44" t="s">
        <v>11</v>
      </c>
      <c r="F374" s="40">
        <f t="shared" si="12"/>
        <v>2900</v>
      </c>
      <c r="G374" s="82"/>
      <c r="H374" s="82"/>
      <c r="I374" s="82"/>
      <c r="J374" s="82">
        <v>2900</v>
      </c>
      <c r="K374" s="82"/>
    </row>
    <row r="375" spans="1:11" ht="17.25" customHeight="1" x14ac:dyDescent="0.2">
      <c r="A375" s="97"/>
      <c r="B375" s="42"/>
      <c r="C375" s="42"/>
      <c r="D375" s="42"/>
      <c r="E375" s="44" t="s">
        <v>12</v>
      </c>
      <c r="F375" s="40">
        <f t="shared" si="12"/>
        <v>140</v>
      </c>
      <c r="G375" s="82"/>
      <c r="H375" s="82"/>
      <c r="I375" s="82"/>
      <c r="J375" s="82">
        <v>140</v>
      </c>
      <c r="K375" s="82"/>
    </row>
    <row r="376" spans="1:11" ht="17.25" customHeight="1" x14ac:dyDescent="0.2">
      <c r="A376" s="97"/>
      <c r="B376" s="42"/>
      <c r="C376" s="42"/>
      <c r="D376" s="42"/>
      <c r="E376" s="81" t="s">
        <v>13</v>
      </c>
      <c r="F376" s="40">
        <f t="shared" si="12"/>
        <v>560</v>
      </c>
      <c r="G376" s="82"/>
      <c r="H376" s="82"/>
      <c r="I376" s="82"/>
      <c r="J376" s="82">
        <v>560</v>
      </c>
      <c r="K376" s="82"/>
    </row>
    <row r="377" spans="1:11" ht="17.25" customHeight="1" x14ac:dyDescent="0.2">
      <c r="A377" s="98"/>
      <c r="B377" s="28"/>
      <c r="C377" s="28"/>
      <c r="D377" s="28"/>
      <c r="E377" s="44" t="s">
        <v>14</v>
      </c>
      <c r="F377" s="40">
        <f t="shared" si="12"/>
        <v>1100</v>
      </c>
      <c r="G377" s="82"/>
      <c r="H377" s="82"/>
      <c r="I377" s="82"/>
      <c r="J377" s="82">
        <v>1100</v>
      </c>
      <c r="K377" s="82"/>
    </row>
    <row r="378" spans="1:11" ht="17.25" customHeight="1" x14ac:dyDescent="0.2">
      <c r="A378" s="96" t="s">
        <v>204</v>
      </c>
      <c r="B378" s="23" t="s">
        <v>205</v>
      </c>
      <c r="C378" s="23" t="s">
        <v>203</v>
      </c>
      <c r="D378" s="23" t="s">
        <v>542</v>
      </c>
      <c r="E378" s="44" t="s">
        <v>11</v>
      </c>
      <c r="F378" s="40">
        <f t="shared" si="12"/>
        <v>3600</v>
      </c>
      <c r="G378" s="82"/>
      <c r="H378" s="82"/>
      <c r="I378" s="82">
        <v>3600</v>
      </c>
      <c r="J378" s="82"/>
      <c r="K378" s="82"/>
    </row>
    <row r="379" spans="1:11" ht="17.25" customHeight="1" x14ac:dyDescent="0.2">
      <c r="A379" s="97"/>
      <c r="B379" s="42"/>
      <c r="C379" s="42"/>
      <c r="D379" s="42"/>
      <c r="E379" s="44" t="s">
        <v>12</v>
      </c>
      <c r="F379" s="40">
        <f t="shared" si="12"/>
        <v>260</v>
      </c>
      <c r="G379" s="82"/>
      <c r="H379" s="82">
        <v>100</v>
      </c>
      <c r="I379" s="82">
        <v>160</v>
      </c>
      <c r="J379" s="82"/>
      <c r="K379" s="82"/>
    </row>
    <row r="380" spans="1:11" ht="17.25" customHeight="1" x14ac:dyDescent="0.2">
      <c r="A380" s="97"/>
      <c r="B380" s="42"/>
      <c r="C380" s="42"/>
      <c r="D380" s="42"/>
      <c r="E380" s="81" t="s">
        <v>13</v>
      </c>
      <c r="F380" s="40">
        <f t="shared" si="12"/>
        <v>1000</v>
      </c>
      <c r="G380" s="82"/>
      <c r="H380" s="82"/>
      <c r="I380" s="82">
        <v>1000</v>
      </c>
      <c r="J380" s="82"/>
      <c r="K380" s="82"/>
    </row>
    <row r="381" spans="1:11" ht="17.25" customHeight="1" x14ac:dyDescent="0.2">
      <c r="A381" s="98"/>
      <c r="B381" s="28"/>
      <c r="C381" s="28"/>
      <c r="D381" s="28"/>
      <c r="E381" s="44" t="s">
        <v>14</v>
      </c>
      <c r="F381" s="40">
        <f t="shared" si="12"/>
        <v>3300</v>
      </c>
      <c r="G381" s="82"/>
      <c r="H381" s="82">
        <v>300</v>
      </c>
      <c r="I381" s="82">
        <v>3000</v>
      </c>
      <c r="J381" s="82"/>
      <c r="K381" s="82"/>
    </row>
    <row r="382" spans="1:11" ht="17.25" customHeight="1" x14ac:dyDescent="0.2">
      <c r="A382" s="96" t="s">
        <v>206</v>
      </c>
      <c r="B382" s="23" t="s">
        <v>207</v>
      </c>
      <c r="C382" s="23" t="s">
        <v>208</v>
      </c>
      <c r="D382" s="23" t="s">
        <v>542</v>
      </c>
      <c r="E382" s="44" t="s">
        <v>11</v>
      </c>
      <c r="F382" s="40">
        <f t="shared" si="12"/>
        <v>0</v>
      </c>
      <c r="G382" s="82"/>
      <c r="H382" s="82"/>
      <c r="I382" s="82"/>
      <c r="J382" s="82"/>
      <c r="K382" s="82"/>
    </row>
    <row r="383" spans="1:11" ht="17.25" customHeight="1" x14ac:dyDescent="0.2">
      <c r="A383" s="97"/>
      <c r="B383" s="42"/>
      <c r="C383" s="42"/>
      <c r="D383" s="42"/>
      <c r="E383" s="44" t="s">
        <v>12</v>
      </c>
      <c r="F383" s="40">
        <f t="shared" si="12"/>
        <v>0</v>
      </c>
      <c r="G383" s="82"/>
      <c r="H383" s="82"/>
      <c r="I383" s="82"/>
      <c r="J383" s="82"/>
      <c r="K383" s="82"/>
    </row>
    <row r="384" spans="1:11" ht="17.25" customHeight="1" x14ac:dyDescent="0.2">
      <c r="A384" s="97"/>
      <c r="B384" s="42"/>
      <c r="C384" s="42"/>
      <c r="D384" s="42"/>
      <c r="E384" s="81" t="s">
        <v>13</v>
      </c>
      <c r="F384" s="40">
        <f t="shared" si="12"/>
        <v>300</v>
      </c>
      <c r="G384" s="82"/>
      <c r="H384" s="82">
        <v>40</v>
      </c>
      <c r="I384" s="82">
        <v>260</v>
      </c>
      <c r="J384" s="82"/>
      <c r="K384" s="82"/>
    </row>
    <row r="385" spans="1:11" ht="17.25" customHeight="1" x14ac:dyDescent="0.2">
      <c r="A385" s="98"/>
      <c r="B385" s="28"/>
      <c r="C385" s="28"/>
      <c r="D385" s="28"/>
      <c r="E385" s="44" t="s">
        <v>14</v>
      </c>
      <c r="F385" s="40">
        <f t="shared" si="12"/>
        <v>500</v>
      </c>
      <c r="G385" s="82"/>
      <c r="H385" s="82"/>
      <c r="I385" s="82">
        <v>500</v>
      </c>
      <c r="J385" s="82"/>
      <c r="K385" s="82"/>
    </row>
    <row r="386" spans="1:11" ht="17.25" customHeight="1" x14ac:dyDescent="0.2">
      <c r="A386" s="96" t="s">
        <v>209</v>
      </c>
      <c r="B386" s="38" t="s">
        <v>210</v>
      </c>
      <c r="C386" s="38" t="s">
        <v>540</v>
      </c>
      <c r="D386" s="38" t="s">
        <v>543</v>
      </c>
      <c r="E386" s="44" t="s">
        <v>11</v>
      </c>
      <c r="F386" s="40">
        <f t="shared" si="12"/>
        <v>0</v>
      </c>
      <c r="G386" s="99"/>
      <c r="H386" s="99"/>
      <c r="I386" s="99"/>
      <c r="J386" s="99"/>
      <c r="K386" s="99"/>
    </row>
    <row r="387" spans="1:11" ht="17.25" customHeight="1" x14ac:dyDescent="0.2">
      <c r="A387" s="97"/>
      <c r="B387" s="38"/>
      <c r="C387" s="38"/>
      <c r="D387" s="38"/>
      <c r="E387" s="44" t="s">
        <v>12</v>
      </c>
      <c r="F387" s="40">
        <f t="shared" si="12"/>
        <v>0</v>
      </c>
      <c r="G387" s="40"/>
      <c r="H387" s="40"/>
      <c r="I387" s="40"/>
      <c r="J387" s="99"/>
      <c r="K387" s="99"/>
    </row>
    <row r="388" spans="1:11" s="1" customFormat="1" ht="17.25" customHeight="1" x14ac:dyDescent="0.2">
      <c r="A388" s="97"/>
      <c r="B388" s="38"/>
      <c r="C388" s="38"/>
      <c r="D388" s="38"/>
      <c r="E388" s="81" t="s">
        <v>13</v>
      </c>
      <c r="F388" s="40">
        <f t="shared" si="12"/>
        <v>50</v>
      </c>
      <c r="G388" s="40">
        <v>10</v>
      </c>
      <c r="H388" s="40">
        <v>20</v>
      </c>
      <c r="I388" s="40">
        <v>20</v>
      </c>
      <c r="J388" s="99"/>
      <c r="K388" s="99"/>
    </row>
    <row r="389" spans="1:11" s="1" customFormat="1" ht="16.5" customHeight="1" x14ac:dyDescent="0.2">
      <c r="A389" s="97"/>
      <c r="B389" s="38"/>
      <c r="C389" s="38"/>
      <c r="D389" s="38"/>
      <c r="E389" s="44" t="s">
        <v>14</v>
      </c>
      <c r="F389" s="40">
        <f t="shared" si="12"/>
        <v>300</v>
      </c>
      <c r="G389" s="99">
        <v>100</v>
      </c>
      <c r="H389" s="99">
        <v>100</v>
      </c>
      <c r="I389" s="99">
        <v>100</v>
      </c>
      <c r="J389" s="99"/>
      <c r="K389" s="99"/>
    </row>
    <row r="390" spans="1:11" s="1" customFormat="1" ht="17.25" customHeight="1" x14ac:dyDescent="0.2">
      <c r="A390" s="100" t="s">
        <v>211</v>
      </c>
      <c r="B390" s="38" t="s">
        <v>212</v>
      </c>
      <c r="C390" s="38" t="s">
        <v>459</v>
      </c>
      <c r="D390" s="38" t="s">
        <v>666</v>
      </c>
      <c r="E390" s="39" t="s">
        <v>11</v>
      </c>
      <c r="F390" s="40">
        <f t="shared" si="12"/>
        <v>6000</v>
      </c>
      <c r="G390" s="99"/>
      <c r="H390" s="99">
        <v>3000</v>
      </c>
      <c r="I390" s="99">
        <v>3000</v>
      </c>
      <c r="J390" s="99"/>
      <c r="K390" s="99"/>
    </row>
    <row r="391" spans="1:11" s="1" customFormat="1" ht="15.75" customHeight="1" x14ac:dyDescent="0.2">
      <c r="A391" s="100"/>
      <c r="B391" s="38"/>
      <c r="C391" s="38"/>
      <c r="D391" s="38"/>
      <c r="E391" s="39" t="s">
        <v>12</v>
      </c>
      <c r="F391" s="40">
        <f t="shared" si="12"/>
        <v>600</v>
      </c>
      <c r="G391" s="99">
        <v>50</v>
      </c>
      <c r="H391" s="99">
        <v>100</v>
      </c>
      <c r="I391" s="99">
        <v>150</v>
      </c>
      <c r="J391" s="99">
        <v>100</v>
      </c>
      <c r="K391" s="99">
        <v>200</v>
      </c>
    </row>
    <row r="392" spans="1:11" s="1" customFormat="1" ht="17.25" customHeight="1" x14ac:dyDescent="0.2">
      <c r="A392" s="100"/>
      <c r="B392" s="38"/>
      <c r="C392" s="38"/>
      <c r="D392" s="38"/>
      <c r="E392" s="101" t="s">
        <v>13</v>
      </c>
      <c r="F392" s="40">
        <f t="shared" si="12"/>
        <v>4000</v>
      </c>
      <c r="G392" s="99"/>
      <c r="H392" s="99">
        <v>1000</v>
      </c>
      <c r="I392" s="99">
        <v>1000</v>
      </c>
      <c r="J392" s="99">
        <v>1000</v>
      </c>
      <c r="K392" s="99">
        <v>1000</v>
      </c>
    </row>
    <row r="393" spans="1:11" s="1" customFormat="1" ht="42.75" customHeight="1" x14ac:dyDescent="0.2">
      <c r="A393" s="100"/>
      <c r="B393" s="38"/>
      <c r="C393" s="38"/>
      <c r="D393" s="38"/>
      <c r="E393" s="39" t="s">
        <v>14</v>
      </c>
      <c r="F393" s="40">
        <f t="shared" si="12"/>
        <v>19400</v>
      </c>
      <c r="G393" s="99">
        <v>900</v>
      </c>
      <c r="H393" s="99">
        <v>900</v>
      </c>
      <c r="I393" s="99">
        <v>5700</v>
      </c>
      <c r="J393" s="99">
        <v>5900</v>
      </c>
      <c r="K393" s="99">
        <v>6000</v>
      </c>
    </row>
    <row r="394" spans="1:11" s="1" customFormat="1" ht="17.25" customHeight="1" x14ac:dyDescent="0.2">
      <c r="A394" s="96" t="s">
        <v>213</v>
      </c>
      <c r="B394" s="23" t="s">
        <v>214</v>
      </c>
      <c r="C394" s="38" t="s">
        <v>735</v>
      </c>
      <c r="D394" s="23" t="s">
        <v>498</v>
      </c>
      <c r="E394" s="39" t="s">
        <v>11</v>
      </c>
      <c r="F394" s="40">
        <f t="shared" si="12"/>
        <v>0</v>
      </c>
      <c r="G394" s="82"/>
      <c r="H394" s="82"/>
      <c r="I394" s="82"/>
      <c r="J394" s="99"/>
      <c r="K394" s="99"/>
    </row>
    <row r="395" spans="1:11" s="1" customFormat="1" ht="17.25" customHeight="1" x14ac:dyDescent="0.2">
      <c r="A395" s="97"/>
      <c r="B395" s="42"/>
      <c r="C395" s="38"/>
      <c r="D395" s="42"/>
      <c r="E395" s="39" t="s">
        <v>12</v>
      </c>
      <c r="F395" s="40">
        <f t="shared" si="12"/>
        <v>2452.9300000000003</v>
      </c>
      <c r="G395" s="99"/>
      <c r="H395" s="99">
        <v>1365.2570000000001</v>
      </c>
      <c r="I395" s="99">
        <v>1087.673</v>
      </c>
      <c r="J395" s="99"/>
      <c r="K395" s="99"/>
    </row>
    <row r="396" spans="1:11" s="7" customFormat="1" ht="17.25" customHeight="1" x14ac:dyDescent="0.2">
      <c r="A396" s="97"/>
      <c r="B396" s="42"/>
      <c r="C396" s="38"/>
      <c r="D396" s="42"/>
      <c r="E396" s="101" t="s">
        <v>13</v>
      </c>
      <c r="F396" s="40">
        <f t="shared" si="12"/>
        <v>2700</v>
      </c>
      <c r="G396" s="99"/>
      <c r="H396" s="99">
        <v>1310</v>
      </c>
      <c r="I396" s="99">
        <v>550</v>
      </c>
      <c r="J396" s="99">
        <v>840</v>
      </c>
      <c r="K396" s="99"/>
    </row>
    <row r="397" spans="1:11" s="7" customFormat="1" ht="68.25" customHeight="1" x14ac:dyDescent="0.2">
      <c r="A397" s="98"/>
      <c r="B397" s="28"/>
      <c r="C397" s="38"/>
      <c r="D397" s="28"/>
      <c r="E397" s="39" t="s">
        <v>14</v>
      </c>
      <c r="F397" s="40">
        <f t="shared" si="12"/>
        <v>5103</v>
      </c>
      <c r="G397" s="99"/>
      <c r="H397" s="99">
        <v>1693</v>
      </c>
      <c r="I397" s="99">
        <v>1450</v>
      </c>
      <c r="J397" s="99">
        <v>1960</v>
      </c>
      <c r="K397" s="99"/>
    </row>
    <row r="398" spans="1:11" s="7" customFormat="1" ht="17.100000000000001" customHeight="1" x14ac:dyDescent="0.2">
      <c r="A398" s="70" t="s">
        <v>112</v>
      </c>
      <c r="B398" s="71"/>
      <c r="C398" s="71"/>
      <c r="D398" s="72"/>
      <c r="E398" s="68" t="s">
        <v>11</v>
      </c>
      <c r="F398" s="69">
        <f t="shared" si="12"/>
        <v>37524.0236</v>
      </c>
      <c r="G398" s="69">
        <f t="shared" ref="G398:K401" si="13">SUM(G254,G260,G264,G268,G272,G276,G280,G284,G288,G294,G298,G302,G306,G310,G314,G318,G322,G328,G332,G336,G340,G344,G348,G352,G356,G360,G366,G370,G374,G378,G382,G386,G390,G394)</f>
        <v>7124.0236000000004</v>
      </c>
      <c r="H398" s="69">
        <f t="shared" si="13"/>
        <v>7000</v>
      </c>
      <c r="I398" s="69">
        <f t="shared" si="13"/>
        <v>10600</v>
      </c>
      <c r="J398" s="69">
        <f t="shared" si="13"/>
        <v>7800</v>
      </c>
      <c r="K398" s="69">
        <f t="shared" si="13"/>
        <v>5000</v>
      </c>
    </row>
    <row r="399" spans="1:11" s="7" customFormat="1" ht="17.100000000000001" customHeight="1" x14ac:dyDescent="0.2">
      <c r="A399" s="70"/>
      <c r="B399" s="71"/>
      <c r="C399" s="71"/>
      <c r="D399" s="72"/>
      <c r="E399" s="73" t="s">
        <v>12</v>
      </c>
      <c r="F399" s="74">
        <f t="shared" si="12"/>
        <v>14969.73</v>
      </c>
      <c r="G399" s="69">
        <f t="shared" si="13"/>
        <v>250</v>
      </c>
      <c r="H399" s="69">
        <f t="shared" si="13"/>
        <v>2915.2570000000001</v>
      </c>
      <c r="I399" s="69">
        <f t="shared" si="13"/>
        <v>3797.6729999999998</v>
      </c>
      <c r="J399" s="69">
        <f t="shared" si="13"/>
        <v>3848.4</v>
      </c>
      <c r="K399" s="69">
        <f t="shared" si="13"/>
        <v>4158.3999999999996</v>
      </c>
    </row>
    <row r="400" spans="1:11" ht="17.100000000000001" customHeight="1" x14ac:dyDescent="0.2">
      <c r="A400" s="70"/>
      <c r="B400" s="71"/>
      <c r="C400" s="71"/>
      <c r="D400" s="72"/>
      <c r="E400" s="73" t="s">
        <v>13</v>
      </c>
      <c r="F400" s="74">
        <f t="shared" si="12"/>
        <v>49931.457399999999</v>
      </c>
      <c r="G400" s="69">
        <f t="shared" si="13"/>
        <v>5023.1153999999997</v>
      </c>
      <c r="H400" s="69">
        <f t="shared" si="13"/>
        <v>8682.723</v>
      </c>
      <c r="I400" s="69">
        <f t="shared" si="13"/>
        <v>12178.723</v>
      </c>
      <c r="J400" s="69">
        <f t="shared" si="13"/>
        <v>12026.723</v>
      </c>
      <c r="K400" s="69">
        <f t="shared" si="13"/>
        <v>12020.172999999999</v>
      </c>
    </row>
    <row r="401" spans="1:11" ht="18" customHeight="1" x14ac:dyDescent="0.2">
      <c r="A401" s="75"/>
      <c r="B401" s="76"/>
      <c r="C401" s="76"/>
      <c r="D401" s="77"/>
      <c r="E401" s="73" t="s">
        <v>14</v>
      </c>
      <c r="F401" s="74">
        <f t="shared" si="12"/>
        <v>145103</v>
      </c>
      <c r="G401" s="69">
        <f t="shared" si="13"/>
        <v>7500</v>
      </c>
      <c r="H401" s="69">
        <f t="shared" si="13"/>
        <v>17393</v>
      </c>
      <c r="I401" s="69">
        <f t="shared" si="13"/>
        <v>35550</v>
      </c>
      <c r="J401" s="69">
        <f t="shared" si="13"/>
        <v>38810</v>
      </c>
      <c r="K401" s="69">
        <f t="shared" si="13"/>
        <v>45850</v>
      </c>
    </row>
    <row r="402" spans="1:11" ht="17.25" customHeight="1" x14ac:dyDescent="0.2">
      <c r="A402" s="46" t="s">
        <v>215</v>
      </c>
      <c r="B402" s="47"/>
      <c r="C402" s="47"/>
      <c r="D402" s="47"/>
      <c r="E402" s="47"/>
      <c r="F402" s="47"/>
      <c r="G402" s="47"/>
      <c r="H402" s="47"/>
      <c r="I402" s="47"/>
      <c r="J402" s="47"/>
      <c r="K402" s="48"/>
    </row>
    <row r="403" spans="1:11" ht="17.25" customHeight="1" x14ac:dyDescent="0.2">
      <c r="A403" s="30">
        <v>1</v>
      </c>
      <c r="B403" s="30">
        <v>2</v>
      </c>
      <c r="C403" s="30">
        <v>3</v>
      </c>
      <c r="D403" s="30">
        <v>4</v>
      </c>
      <c r="E403" s="30">
        <v>5</v>
      </c>
      <c r="F403" s="31">
        <v>6</v>
      </c>
      <c r="G403" s="30">
        <v>7</v>
      </c>
      <c r="H403" s="30">
        <v>8</v>
      </c>
      <c r="I403" s="30">
        <v>9</v>
      </c>
      <c r="J403" s="30">
        <v>10</v>
      </c>
      <c r="K403" s="30">
        <v>11</v>
      </c>
    </row>
    <row r="404" spans="1:11" ht="17.25" customHeight="1" x14ac:dyDescent="0.2">
      <c r="A404" s="75" t="s">
        <v>544</v>
      </c>
      <c r="B404" s="76"/>
      <c r="C404" s="76"/>
      <c r="D404" s="76"/>
      <c r="E404" s="76"/>
      <c r="F404" s="76"/>
      <c r="G404" s="76"/>
      <c r="H404" s="76"/>
      <c r="I404" s="76"/>
      <c r="J404" s="76"/>
      <c r="K404" s="77"/>
    </row>
    <row r="405" spans="1:11" ht="17.100000000000001" customHeight="1" x14ac:dyDescent="0.2">
      <c r="A405" s="37" t="s">
        <v>216</v>
      </c>
      <c r="B405" s="23" t="s">
        <v>217</v>
      </c>
      <c r="C405" s="23" t="s">
        <v>83</v>
      </c>
      <c r="D405" s="23" t="s">
        <v>545</v>
      </c>
      <c r="E405" s="44" t="s">
        <v>11</v>
      </c>
      <c r="F405" s="40">
        <f>SUM(G405:K405)</f>
        <v>0</v>
      </c>
      <c r="G405" s="40"/>
      <c r="H405" s="40"/>
      <c r="I405" s="40"/>
      <c r="J405" s="40"/>
      <c r="K405" s="40"/>
    </row>
    <row r="406" spans="1:11" ht="17.100000000000001" customHeight="1" x14ac:dyDescent="0.2">
      <c r="A406" s="41"/>
      <c r="B406" s="42"/>
      <c r="C406" s="42"/>
      <c r="D406" s="42"/>
      <c r="E406" s="44" t="s">
        <v>12</v>
      </c>
      <c r="F406" s="40">
        <f>SUM(G406:K406)</f>
        <v>0</v>
      </c>
      <c r="G406" s="40"/>
      <c r="H406" s="40"/>
      <c r="I406" s="40"/>
      <c r="J406" s="40"/>
      <c r="K406" s="40"/>
    </row>
    <row r="407" spans="1:11" ht="17.100000000000001" customHeight="1" x14ac:dyDescent="0.2">
      <c r="A407" s="41"/>
      <c r="B407" s="42"/>
      <c r="C407" s="42"/>
      <c r="D407" s="42"/>
      <c r="E407" s="44" t="s">
        <v>13</v>
      </c>
      <c r="F407" s="40">
        <f>SUM(G407:K407)</f>
        <v>100</v>
      </c>
      <c r="G407" s="40">
        <v>100</v>
      </c>
      <c r="H407" s="40"/>
      <c r="I407" s="40"/>
      <c r="J407" s="40"/>
      <c r="K407" s="40"/>
    </row>
    <row r="408" spans="1:11" ht="17.100000000000001" customHeight="1" x14ac:dyDescent="0.2">
      <c r="A408" s="43"/>
      <c r="B408" s="28"/>
      <c r="C408" s="28"/>
      <c r="D408" s="28"/>
      <c r="E408" s="44" t="s">
        <v>14</v>
      </c>
      <c r="F408" s="40">
        <f>SUM(G408:K408)</f>
        <v>0</v>
      </c>
      <c r="G408" s="40"/>
      <c r="H408" s="40"/>
      <c r="I408" s="40"/>
      <c r="J408" s="40"/>
      <c r="K408" s="40"/>
    </row>
    <row r="409" spans="1:11" ht="17.100000000000001" customHeight="1" x14ac:dyDescent="0.2">
      <c r="A409" s="37" t="s">
        <v>218</v>
      </c>
      <c r="B409" s="23" t="s">
        <v>219</v>
      </c>
      <c r="C409" s="23" t="s">
        <v>513</v>
      </c>
      <c r="D409" s="23" t="s">
        <v>546</v>
      </c>
      <c r="E409" s="44" t="s">
        <v>11</v>
      </c>
      <c r="F409" s="40">
        <f t="shared" ref="F409:F538" si="14">SUM(G409:K409)</f>
        <v>0</v>
      </c>
      <c r="G409" s="40"/>
      <c r="H409" s="40"/>
      <c r="I409" s="40"/>
      <c r="J409" s="40"/>
      <c r="K409" s="40"/>
    </row>
    <row r="410" spans="1:11" ht="17.100000000000001" customHeight="1" x14ac:dyDescent="0.2">
      <c r="A410" s="41"/>
      <c r="B410" s="42"/>
      <c r="C410" s="42"/>
      <c r="D410" s="42"/>
      <c r="E410" s="44" t="s">
        <v>12</v>
      </c>
      <c r="F410" s="40">
        <f t="shared" si="14"/>
        <v>0</v>
      </c>
      <c r="G410" s="40"/>
      <c r="H410" s="40"/>
      <c r="I410" s="40"/>
      <c r="J410" s="40"/>
      <c r="K410" s="40"/>
    </row>
    <row r="411" spans="1:11" ht="17.100000000000001" customHeight="1" x14ac:dyDescent="0.2">
      <c r="A411" s="41"/>
      <c r="B411" s="42"/>
      <c r="C411" s="42"/>
      <c r="D411" s="42"/>
      <c r="E411" s="44" t="s">
        <v>13</v>
      </c>
      <c r="F411" s="40">
        <f t="shared" si="14"/>
        <v>120</v>
      </c>
      <c r="G411" s="40"/>
      <c r="H411" s="40"/>
      <c r="I411" s="40">
        <v>120</v>
      </c>
      <c r="J411" s="40"/>
      <c r="K411" s="40"/>
    </row>
    <row r="412" spans="1:11" ht="17.100000000000001" customHeight="1" x14ac:dyDescent="0.2">
      <c r="A412" s="43"/>
      <c r="B412" s="42"/>
      <c r="C412" s="42"/>
      <c r="D412" s="42"/>
      <c r="E412" s="44" t="s">
        <v>14</v>
      </c>
      <c r="F412" s="40">
        <f t="shared" si="14"/>
        <v>0</v>
      </c>
      <c r="G412" s="40"/>
      <c r="H412" s="40"/>
      <c r="I412" s="40"/>
      <c r="J412" s="40"/>
      <c r="K412" s="40"/>
    </row>
    <row r="413" spans="1:11" ht="17.100000000000001" customHeight="1" x14ac:dyDescent="0.2">
      <c r="A413" s="46" t="s">
        <v>220</v>
      </c>
      <c r="B413" s="38" t="s">
        <v>221</v>
      </c>
      <c r="C413" s="38" t="s">
        <v>222</v>
      </c>
      <c r="D413" s="23" t="s">
        <v>546</v>
      </c>
      <c r="E413" s="39" t="s">
        <v>11</v>
      </c>
      <c r="F413" s="40">
        <f t="shared" si="14"/>
        <v>0</v>
      </c>
      <c r="G413" s="40"/>
      <c r="H413" s="40"/>
      <c r="I413" s="40"/>
      <c r="J413" s="40"/>
      <c r="K413" s="40"/>
    </row>
    <row r="414" spans="1:11" ht="17.100000000000001" customHeight="1" x14ac:dyDescent="0.2">
      <c r="A414" s="52"/>
      <c r="B414" s="38"/>
      <c r="C414" s="38"/>
      <c r="D414" s="42"/>
      <c r="E414" s="39" t="s">
        <v>12</v>
      </c>
      <c r="F414" s="40">
        <f t="shared" si="14"/>
        <v>0</v>
      </c>
      <c r="G414" s="40"/>
      <c r="H414" s="40"/>
      <c r="I414" s="56"/>
      <c r="J414" s="40"/>
      <c r="K414" s="40"/>
    </row>
    <row r="415" spans="1:11" ht="17.100000000000001" customHeight="1" x14ac:dyDescent="0.2">
      <c r="A415" s="52"/>
      <c r="B415" s="38"/>
      <c r="C415" s="38"/>
      <c r="D415" s="42"/>
      <c r="E415" s="39" t="s">
        <v>13</v>
      </c>
      <c r="F415" s="40">
        <f t="shared" si="14"/>
        <v>90</v>
      </c>
      <c r="G415" s="40"/>
      <c r="H415" s="40"/>
      <c r="I415" s="40">
        <v>90</v>
      </c>
      <c r="J415" s="40"/>
      <c r="K415" s="40"/>
    </row>
    <row r="416" spans="1:11" ht="17.100000000000001" customHeight="1" x14ac:dyDescent="0.2">
      <c r="A416" s="54"/>
      <c r="B416" s="23"/>
      <c r="C416" s="23"/>
      <c r="D416" s="42"/>
      <c r="E416" s="39" t="s">
        <v>14</v>
      </c>
      <c r="F416" s="40">
        <f t="shared" si="14"/>
        <v>0</v>
      </c>
      <c r="G416" s="40"/>
      <c r="H416" s="40"/>
      <c r="I416" s="40"/>
      <c r="J416" s="40"/>
      <c r="K416" s="40"/>
    </row>
    <row r="417" spans="1:11" ht="17.100000000000001" customHeight="1" x14ac:dyDescent="0.2">
      <c r="A417" s="46" t="s">
        <v>223</v>
      </c>
      <c r="B417" s="23" t="s">
        <v>224</v>
      </c>
      <c r="C417" s="23" t="s">
        <v>513</v>
      </c>
      <c r="D417" s="23" t="s">
        <v>736</v>
      </c>
      <c r="E417" s="39" t="s">
        <v>11</v>
      </c>
      <c r="F417" s="40">
        <f t="shared" si="14"/>
        <v>0</v>
      </c>
      <c r="G417" s="40"/>
      <c r="H417" s="40"/>
      <c r="I417" s="40"/>
      <c r="J417" s="40"/>
      <c r="K417" s="40"/>
    </row>
    <row r="418" spans="1:11" ht="17.100000000000001" customHeight="1" x14ac:dyDescent="0.2">
      <c r="A418" s="52"/>
      <c r="B418" s="42"/>
      <c r="C418" s="42"/>
      <c r="D418" s="42"/>
      <c r="E418" s="39" t="s">
        <v>12</v>
      </c>
      <c r="F418" s="40">
        <f t="shared" si="14"/>
        <v>0</v>
      </c>
      <c r="G418" s="40"/>
      <c r="H418" s="40"/>
      <c r="I418" s="40"/>
      <c r="J418" s="40"/>
      <c r="K418" s="40"/>
    </row>
    <row r="419" spans="1:11" ht="17.100000000000001" customHeight="1" x14ac:dyDescent="0.2">
      <c r="A419" s="52"/>
      <c r="B419" s="42"/>
      <c r="C419" s="42"/>
      <c r="D419" s="42"/>
      <c r="E419" s="39" t="s">
        <v>13</v>
      </c>
      <c r="F419" s="40">
        <f t="shared" si="14"/>
        <v>120</v>
      </c>
      <c r="G419" s="40"/>
      <c r="H419" s="40"/>
      <c r="I419" s="40"/>
      <c r="J419" s="40">
        <v>120</v>
      </c>
      <c r="K419" s="40"/>
    </row>
    <row r="420" spans="1:11" ht="16.5" customHeight="1" x14ac:dyDescent="0.2">
      <c r="A420" s="54"/>
      <c r="B420" s="42"/>
      <c r="C420" s="42"/>
      <c r="D420" s="42"/>
      <c r="E420" s="39" t="s">
        <v>14</v>
      </c>
      <c r="F420" s="40">
        <f t="shared" si="14"/>
        <v>0</v>
      </c>
      <c r="G420" s="40"/>
      <c r="H420" s="40"/>
      <c r="I420" s="40"/>
      <c r="J420" s="40"/>
      <c r="K420" s="40"/>
    </row>
    <row r="421" spans="1:11" ht="17.100000000000001" customHeight="1" x14ac:dyDescent="0.2">
      <c r="A421" s="37" t="s">
        <v>225</v>
      </c>
      <c r="B421" s="23" t="s">
        <v>226</v>
      </c>
      <c r="C421" s="23" t="s">
        <v>222</v>
      </c>
      <c r="D421" s="38" t="s">
        <v>547</v>
      </c>
      <c r="E421" s="39" t="s">
        <v>11</v>
      </c>
      <c r="F421" s="40">
        <f t="shared" si="14"/>
        <v>0</v>
      </c>
      <c r="G421" s="40"/>
      <c r="H421" s="40"/>
      <c r="I421" s="40"/>
      <c r="J421" s="40"/>
      <c r="K421" s="40"/>
    </row>
    <row r="422" spans="1:11" ht="17.100000000000001" customHeight="1" x14ac:dyDescent="0.2">
      <c r="A422" s="41"/>
      <c r="B422" s="42"/>
      <c r="C422" s="42"/>
      <c r="D422" s="38"/>
      <c r="E422" s="39" t="s">
        <v>12</v>
      </c>
      <c r="F422" s="40">
        <f t="shared" si="14"/>
        <v>0</v>
      </c>
      <c r="G422" s="40"/>
      <c r="H422" s="40"/>
      <c r="I422" s="40"/>
      <c r="J422" s="40"/>
      <c r="K422" s="40"/>
    </row>
    <row r="423" spans="1:11" ht="17.100000000000001" customHeight="1" x14ac:dyDescent="0.2">
      <c r="A423" s="41"/>
      <c r="B423" s="42"/>
      <c r="C423" s="42"/>
      <c r="D423" s="38"/>
      <c r="E423" s="39" t="s">
        <v>13</v>
      </c>
      <c r="F423" s="40">
        <f t="shared" si="14"/>
        <v>300</v>
      </c>
      <c r="G423" s="40"/>
      <c r="H423" s="40">
        <v>100</v>
      </c>
      <c r="I423" s="40">
        <v>50</v>
      </c>
      <c r="J423" s="40">
        <v>50</v>
      </c>
      <c r="K423" s="40">
        <v>100</v>
      </c>
    </row>
    <row r="424" spans="1:11" ht="34.5" customHeight="1" x14ac:dyDescent="0.2">
      <c r="A424" s="43"/>
      <c r="B424" s="28"/>
      <c r="C424" s="28"/>
      <c r="D424" s="38"/>
      <c r="E424" s="39" t="s">
        <v>14</v>
      </c>
      <c r="F424" s="40">
        <f t="shared" si="14"/>
        <v>0</v>
      </c>
      <c r="G424" s="40"/>
      <c r="H424" s="40"/>
      <c r="I424" s="40"/>
      <c r="J424" s="40"/>
      <c r="K424" s="40"/>
    </row>
    <row r="425" spans="1:11" ht="17.100000000000001" customHeight="1" x14ac:dyDescent="0.2">
      <c r="A425" s="37" t="s">
        <v>227</v>
      </c>
      <c r="B425" s="23" t="s">
        <v>228</v>
      </c>
      <c r="C425" s="23" t="s">
        <v>727</v>
      </c>
      <c r="D425" s="23" t="s">
        <v>481</v>
      </c>
      <c r="E425" s="39" t="s">
        <v>11</v>
      </c>
      <c r="F425" s="40">
        <f t="shared" si="14"/>
        <v>0</v>
      </c>
      <c r="G425" s="51"/>
      <c r="H425" s="51"/>
      <c r="I425" s="51"/>
      <c r="J425" s="51"/>
      <c r="K425" s="51"/>
    </row>
    <row r="426" spans="1:11" ht="17.100000000000001" customHeight="1" x14ac:dyDescent="0.2">
      <c r="A426" s="41"/>
      <c r="B426" s="42"/>
      <c r="C426" s="42"/>
      <c r="D426" s="42"/>
      <c r="E426" s="39" t="s">
        <v>12</v>
      </c>
      <c r="F426" s="40">
        <f t="shared" si="14"/>
        <v>0</v>
      </c>
      <c r="G426" s="51"/>
      <c r="H426" s="51"/>
      <c r="I426" s="51"/>
      <c r="J426" s="51"/>
      <c r="K426" s="51"/>
    </row>
    <row r="427" spans="1:11" ht="17.100000000000001" customHeight="1" x14ac:dyDescent="0.2">
      <c r="A427" s="41"/>
      <c r="B427" s="42"/>
      <c r="C427" s="42"/>
      <c r="D427" s="42"/>
      <c r="E427" s="39" t="s">
        <v>13</v>
      </c>
      <c r="F427" s="40">
        <f t="shared" si="14"/>
        <v>50</v>
      </c>
      <c r="G427" s="51">
        <v>50</v>
      </c>
      <c r="H427" s="51"/>
      <c r="I427" s="51"/>
      <c r="J427" s="51"/>
      <c r="K427" s="51"/>
    </row>
    <row r="428" spans="1:11" ht="33.75" customHeight="1" x14ac:dyDescent="0.2">
      <c r="A428" s="43"/>
      <c r="B428" s="28"/>
      <c r="C428" s="28"/>
      <c r="D428" s="28"/>
      <c r="E428" s="39" t="s">
        <v>14</v>
      </c>
      <c r="F428" s="40">
        <f t="shared" si="14"/>
        <v>0</v>
      </c>
      <c r="G428" s="51"/>
      <c r="H428" s="51"/>
      <c r="I428" s="51"/>
      <c r="J428" s="51"/>
      <c r="K428" s="51"/>
    </row>
    <row r="429" spans="1:11" ht="17.100000000000001" customHeight="1" x14ac:dyDescent="0.2">
      <c r="A429" s="37" t="s">
        <v>229</v>
      </c>
      <c r="B429" s="23" t="s">
        <v>230</v>
      </c>
      <c r="C429" s="23" t="s">
        <v>231</v>
      </c>
      <c r="D429" s="23" t="s">
        <v>481</v>
      </c>
      <c r="E429" s="39" t="s">
        <v>11</v>
      </c>
      <c r="F429" s="40">
        <f t="shared" si="14"/>
        <v>0</v>
      </c>
      <c r="G429" s="51"/>
      <c r="H429" s="51"/>
      <c r="I429" s="51"/>
      <c r="J429" s="51"/>
      <c r="K429" s="51"/>
    </row>
    <row r="430" spans="1:11" ht="17.100000000000001" customHeight="1" x14ac:dyDescent="0.2">
      <c r="A430" s="41"/>
      <c r="B430" s="42"/>
      <c r="C430" s="42"/>
      <c r="D430" s="42"/>
      <c r="E430" s="39" t="s">
        <v>12</v>
      </c>
      <c r="F430" s="40">
        <f t="shared" si="14"/>
        <v>0</v>
      </c>
      <c r="G430" s="51"/>
      <c r="H430" s="51"/>
      <c r="I430" s="51"/>
      <c r="J430" s="51"/>
      <c r="K430" s="51"/>
    </row>
    <row r="431" spans="1:11" ht="17.100000000000001" customHeight="1" x14ac:dyDescent="0.2">
      <c r="A431" s="41"/>
      <c r="B431" s="42"/>
      <c r="C431" s="42"/>
      <c r="D431" s="42"/>
      <c r="E431" s="39" t="s">
        <v>13</v>
      </c>
      <c r="F431" s="40">
        <f t="shared" si="14"/>
        <v>100</v>
      </c>
      <c r="G431" s="51">
        <v>100</v>
      </c>
      <c r="H431" s="51"/>
      <c r="I431" s="51"/>
      <c r="J431" s="51"/>
      <c r="K431" s="51"/>
    </row>
    <row r="432" spans="1:11" ht="35.25" customHeight="1" x14ac:dyDescent="0.2">
      <c r="A432" s="43"/>
      <c r="B432" s="28"/>
      <c r="C432" s="28"/>
      <c r="D432" s="28"/>
      <c r="E432" s="39" t="s">
        <v>14</v>
      </c>
      <c r="F432" s="40">
        <f t="shared" si="14"/>
        <v>0</v>
      </c>
      <c r="G432" s="51"/>
      <c r="H432" s="51"/>
      <c r="I432" s="51"/>
      <c r="J432" s="51"/>
      <c r="K432" s="51"/>
    </row>
    <row r="433" spans="1:11" ht="17.100000000000001" customHeight="1" x14ac:dyDescent="0.2">
      <c r="A433" s="37" t="s">
        <v>232</v>
      </c>
      <c r="B433" s="38" t="s">
        <v>233</v>
      </c>
      <c r="C433" s="38" t="s">
        <v>86</v>
      </c>
      <c r="D433" s="23" t="s">
        <v>737</v>
      </c>
      <c r="E433" s="39" t="s">
        <v>11</v>
      </c>
      <c r="F433" s="40">
        <f t="shared" si="14"/>
        <v>0</v>
      </c>
      <c r="G433" s="51"/>
      <c r="H433" s="51"/>
      <c r="I433" s="51"/>
      <c r="J433" s="51"/>
      <c r="K433" s="51"/>
    </row>
    <row r="434" spans="1:11" ht="17.100000000000001" customHeight="1" x14ac:dyDescent="0.2">
      <c r="A434" s="41"/>
      <c r="B434" s="38"/>
      <c r="C434" s="38"/>
      <c r="D434" s="42"/>
      <c r="E434" s="39" t="s">
        <v>12</v>
      </c>
      <c r="F434" s="40">
        <f t="shared" si="14"/>
        <v>0</v>
      </c>
      <c r="G434" s="51"/>
      <c r="H434" s="51"/>
      <c r="I434" s="51"/>
      <c r="J434" s="51"/>
      <c r="K434" s="51"/>
    </row>
    <row r="435" spans="1:11" ht="17.100000000000001" customHeight="1" x14ac:dyDescent="0.2">
      <c r="A435" s="41"/>
      <c r="B435" s="38"/>
      <c r="C435" s="38"/>
      <c r="D435" s="42"/>
      <c r="E435" s="39" t="s">
        <v>13</v>
      </c>
      <c r="F435" s="40">
        <f t="shared" si="14"/>
        <v>500</v>
      </c>
      <c r="G435" s="51">
        <v>500</v>
      </c>
      <c r="H435" s="51"/>
      <c r="I435" s="51"/>
      <c r="J435" s="51"/>
      <c r="K435" s="51"/>
    </row>
    <row r="436" spans="1:11" ht="85.5" customHeight="1" x14ac:dyDescent="0.2">
      <c r="A436" s="43"/>
      <c r="B436" s="38"/>
      <c r="C436" s="38"/>
      <c r="D436" s="28"/>
      <c r="E436" s="39" t="s">
        <v>14</v>
      </c>
      <c r="F436" s="40">
        <f t="shared" si="14"/>
        <v>0</v>
      </c>
      <c r="G436" s="51"/>
      <c r="H436" s="51"/>
      <c r="I436" s="51"/>
      <c r="J436" s="51"/>
      <c r="K436" s="51"/>
    </row>
    <row r="437" spans="1:11" ht="17.100000000000001" customHeight="1" x14ac:dyDescent="0.2">
      <c r="A437" s="46" t="s">
        <v>234</v>
      </c>
      <c r="B437" s="47"/>
      <c r="C437" s="47"/>
      <c r="D437" s="47"/>
      <c r="E437" s="47"/>
      <c r="F437" s="47"/>
      <c r="G437" s="47"/>
      <c r="H437" s="47"/>
      <c r="I437" s="47"/>
      <c r="J437" s="47"/>
      <c r="K437" s="48"/>
    </row>
    <row r="438" spans="1:11" ht="17.100000000000001" customHeight="1" x14ac:dyDescent="0.2">
      <c r="A438" s="30">
        <v>1</v>
      </c>
      <c r="B438" s="30">
        <v>2</v>
      </c>
      <c r="C438" s="30">
        <v>3</v>
      </c>
      <c r="D438" s="30">
        <v>4</v>
      </c>
      <c r="E438" s="30">
        <v>5</v>
      </c>
      <c r="F438" s="31">
        <v>6</v>
      </c>
      <c r="G438" s="30">
        <v>7</v>
      </c>
      <c r="H438" s="30">
        <v>8</v>
      </c>
      <c r="I438" s="30">
        <v>9</v>
      </c>
      <c r="J438" s="30">
        <v>10</v>
      </c>
      <c r="K438" s="30">
        <v>11</v>
      </c>
    </row>
    <row r="439" spans="1:11" ht="17.100000000000001" customHeight="1" x14ac:dyDescent="0.2">
      <c r="A439" s="37" t="s">
        <v>235</v>
      </c>
      <c r="B439" s="87" t="s">
        <v>467</v>
      </c>
      <c r="C439" s="38" t="s">
        <v>236</v>
      </c>
      <c r="D439" s="38" t="s">
        <v>738</v>
      </c>
      <c r="E439" s="39" t="s">
        <v>11</v>
      </c>
      <c r="F439" s="40">
        <f t="shared" si="14"/>
        <v>0</v>
      </c>
      <c r="G439" s="51"/>
      <c r="H439" s="51"/>
      <c r="I439" s="51"/>
      <c r="J439" s="51"/>
      <c r="K439" s="51"/>
    </row>
    <row r="440" spans="1:11" ht="17.100000000000001" customHeight="1" x14ac:dyDescent="0.2">
      <c r="A440" s="41"/>
      <c r="B440" s="88"/>
      <c r="C440" s="38"/>
      <c r="D440" s="38"/>
      <c r="E440" s="39" t="s">
        <v>12</v>
      </c>
      <c r="F440" s="40">
        <f t="shared" si="14"/>
        <v>0</v>
      </c>
      <c r="G440" s="51"/>
      <c r="H440" s="51"/>
      <c r="I440" s="51"/>
      <c r="J440" s="51"/>
      <c r="K440" s="51"/>
    </row>
    <row r="441" spans="1:11" ht="17.100000000000001" customHeight="1" x14ac:dyDescent="0.2">
      <c r="A441" s="41"/>
      <c r="B441" s="88"/>
      <c r="C441" s="38"/>
      <c r="D441" s="38"/>
      <c r="E441" s="39" t="s">
        <v>13</v>
      </c>
      <c r="F441" s="40">
        <f t="shared" si="14"/>
        <v>1000</v>
      </c>
      <c r="G441" s="51">
        <v>1000</v>
      </c>
      <c r="H441" s="51"/>
      <c r="I441" s="51"/>
      <c r="J441" s="51"/>
      <c r="K441" s="51"/>
    </row>
    <row r="442" spans="1:11" ht="51.75" customHeight="1" x14ac:dyDescent="0.2">
      <c r="A442" s="43"/>
      <c r="B442" s="88"/>
      <c r="C442" s="23"/>
      <c r="D442" s="38"/>
      <c r="E442" s="39" t="s">
        <v>14</v>
      </c>
      <c r="F442" s="40">
        <f t="shared" si="14"/>
        <v>0</v>
      </c>
      <c r="G442" s="51"/>
      <c r="H442" s="51"/>
      <c r="I442" s="51"/>
      <c r="J442" s="51"/>
      <c r="K442" s="51"/>
    </row>
    <row r="443" spans="1:11" ht="17.100000000000001" customHeight="1" x14ac:dyDescent="0.2">
      <c r="A443" s="46" t="s">
        <v>237</v>
      </c>
      <c r="B443" s="38" t="s">
        <v>238</v>
      </c>
      <c r="C443" s="38" t="s">
        <v>34</v>
      </c>
      <c r="D443" s="38" t="s">
        <v>669</v>
      </c>
      <c r="E443" s="39" t="s">
        <v>11</v>
      </c>
      <c r="F443" s="40">
        <f t="shared" si="14"/>
        <v>0</v>
      </c>
      <c r="G443" s="51"/>
      <c r="H443" s="51"/>
      <c r="I443" s="51"/>
      <c r="J443" s="51"/>
      <c r="K443" s="51"/>
    </row>
    <row r="444" spans="1:11" ht="17.100000000000001" customHeight="1" x14ac:dyDescent="0.2">
      <c r="A444" s="52"/>
      <c r="B444" s="38"/>
      <c r="C444" s="38"/>
      <c r="D444" s="38"/>
      <c r="E444" s="39" t="s">
        <v>12</v>
      </c>
      <c r="F444" s="40">
        <f t="shared" si="14"/>
        <v>0</v>
      </c>
      <c r="G444" s="51"/>
      <c r="H444" s="51"/>
      <c r="I444" s="51"/>
      <c r="J444" s="51"/>
      <c r="K444" s="51"/>
    </row>
    <row r="445" spans="1:11" ht="17.100000000000001" customHeight="1" x14ac:dyDescent="0.2">
      <c r="A445" s="52"/>
      <c r="B445" s="38"/>
      <c r="C445" s="38"/>
      <c r="D445" s="38"/>
      <c r="E445" s="39" t="s">
        <v>13</v>
      </c>
      <c r="F445" s="40">
        <f t="shared" si="14"/>
        <v>100</v>
      </c>
      <c r="G445" s="51">
        <v>100</v>
      </c>
      <c r="H445" s="51"/>
      <c r="I445" s="51"/>
      <c r="J445" s="51"/>
      <c r="K445" s="51"/>
    </row>
    <row r="446" spans="1:11" ht="39.75" customHeight="1" x14ac:dyDescent="0.2">
      <c r="A446" s="54"/>
      <c r="B446" s="38"/>
      <c r="C446" s="38"/>
      <c r="D446" s="38"/>
      <c r="E446" s="39" t="s">
        <v>14</v>
      </c>
      <c r="F446" s="40">
        <f t="shared" si="14"/>
        <v>0</v>
      </c>
      <c r="G446" s="51"/>
      <c r="H446" s="51"/>
      <c r="I446" s="51"/>
      <c r="J446" s="51"/>
      <c r="K446" s="51"/>
    </row>
    <row r="447" spans="1:11" ht="17.100000000000001" customHeight="1" x14ac:dyDescent="0.2">
      <c r="A447" s="37" t="s">
        <v>239</v>
      </c>
      <c r="B447" s="23" t="s">
        <v>468</v>
      </c>
      <c r="C447" s="38" t="s">
        <v>34</v>
      </c>
      <c r="D447" s="38" t="s">
        <v>669</v>
      </c>
      <c r="E447" s="39" t="s">
        <v>11</v>
      </c>
      <c r="F447" s="40">
        <f t="shared" si="14"/>
        <v>0</v>
      </c>
      <c r="G447" s="51"/>
      <c r="H447" s="51"/>
      <c r="I447" s="51"/>
      <c r="J447" s="51"/>
      <c r="K447" s="51"/>
    </row>
    <row r="448" spans="1:11" ht="17.100000000000001" customHeight="1" x14ac:dyDescent="0.2">
      <c r="A448" s="41"/>
      <c r="B448" s="42"/>
      <c r="C448" s="38"/>
      <c r="D448" s="38"/>
      <c r="E448" s="39" t="s">
        <v>12</v>
      </c>
      <c r="F448" s="40">
        <f t="shared" si="14"/>
        <v>0</v>
      </c>
      <c r="G448" s="51"/>
      <c r="H448" s="51"/>
      <c r="I448" s="51"/>
      <c r="J448" s="51"/>
      <c r="K448" s="51"/>
    </row>
    <row r="449" spans="1:11" ht="17.100000000000001" customHeight="1" x14ac:dyDescent="0.2">
      <c r="A449" s="41"/>
      <c r="B449" s="42"/>
      <c r="C449" s="38"/>
      <c r="D449" s="38"/>
      <c r="E449" s="39" t="s">
        <v>13</v>
      </c>
      <c r="F449" s="40">
        <f t="shared" si="14"/>
        <v>100</v>
      </c>
      <c r="G449" s="51"/>
      <c r="H449" s="51">
        <v>100</v>
      </c>
      <c r="I449" s="51"/>
      <c r="J449" s="51"/>
      <c r="K449" s="51"/>
    </row>
    <row r="450" spans="1:11" ht="43.5" customHeight="1" x14ac:dyDescent="0.2">
      <c r="A450" s="43"/>
      <c r="B450" s="42"/>
      <c r="C450" s="23"/>
      <c r="D450" s="38"/>
      <c r="E450" s="39" t="s">
        <v>14</v>
      </c>
      <c r="F450" s="40">
        <f t="shared" si="14"/>
        <v>0</v>
      </c>
      <c r="G450" s="51"/>
      <c r="H450" s="51"/>
      <c r="I450" s="51"/>
      <c r="J450" s="51"/>
      <c r="K450" s="51"/>
    </row>
    <row r="451" spans="1:11" ht="17.100000000000001" customHeight="1" x14ac:dyDescent="0.2">
      <c r="A451" s="45" t="s">
        <v>240</v>
      </c>
      <c r="B451" s="38" t="s">
        <v>469</v>
      </c>
      <c r="C451" s="38" t="s">
        <v>241</v>
      </c>
      <c r="D451" s="38" t="s">
        <v>549</v>
      </c>
      <c r="E451" s="39" t="s">
        <v>11</v>
      </c>
      <c r="F451" s="40">
        <f t="shared" si="14"/>
        <v>0</v>
      </c>
      <c r="G451" s="51"/>
      <c r="H451" s="51"/>
      <c r="I451" s="51"/>
      <c r="J451" s="51"/>
      <c r="K451" s="51"/>
    </row>
    <row r="452" spans="1:11" ht="17.100000000000001" customHeight="1" x14ac:dyDescent="0.2">
      <c r="A452" s="45"/>
      <c r="B452" s="38"/>
      <c r="C452" s="38"/>
      <c r="D452" s="38"/>
      <c r="E452" s="39" t="s">
        <v>12</v>
      </c>
      <c r="F452" s="40">
        <f t="shared" si="14"/>
        <v>0</v>
      </c>
      <c r="G452" s="51"/>
      <c r="H452" s="51"/>
      <c r="I452" s="51"/>
      <c r="J452" s="51"/>
      <c r="K452" s="51"/>
    </row>
    <row r="453" spans="1:11" ht="17.100000000000001" customHeight="1" x14ac:dyDescent="0.2">
      <c r="A453" s="45"/>
      <c r="B453" s="38"/>
      <c r="C453" s="38"/>
      <c r="D453" s="38"/>
      <c r="E453" s="39" t="s">
        <v>13</v>
      </c>
      <c r="F453" s="40">
        <f t="shared" si="14"/>
        <v>200</v>
      </c>
      <c r="G453" s="51">
        <v>200</v>
      </c>
      <c r="H453" s="51"/>
      <c r="I453" s="51"/>
      <c r="J453" s="51"/>
      <c r="K453" s="51"/>
    </row>
    <row r="454" spans="1:11" ht="25.5" customHeight="1" x14ac:dyDescent="0.2">
      <c r="A454" s="45"/>
      <c r="B454" s="38"/>
      <c r="C454" s="38"/>
      <c r="D454" s="38"/>
      <c r="E454" s="39" t="s">
        <v>14</v>
      </c>
      <c r="F454" s="40">
        <f t="shared" si="14"/>
        <v>300</v>
      </c>
      <c r="G454" s="51">
        <v>300</v>
      </c>
      <c r="H454" s="51"/>
      <c r="I454" s="51"/>
      <c r="J454" s="51"/>
      <c r="K454" s="51"/>
    </row>
    <row r="455" spans="1:11" ht="17.100000000000001" customHeight="1" x14ac:dyDescent="0.2">
      <c r="A455" s="37" t="s">
        <v>242</v>
      </c>
      <c r="B455" s="38" t="s">
        <v>243</v>
      </c>
      <c r="C455" s="38" t="s">
        <v>40</v>
      </c>
      <c r="D455" s="38" t="s">
        <v>550</v>
      </c>
      <c r="E455" s="39" t="s">
        <v>11</v>
      </c>
      <c r="F455" s="40">
        <f t="shared" si="14"/>
        <v>0</v>
      </c>
      <c r="G455" s="51"/>
      <c r="H455" s="51"/>
      <c r="I455" s="51"/>
      <c r="J455" s="51"/>
      <c r="K455" s="51"/>
    </row>
    <row r="456" spans="1:11" ht="17.100000000000001" customHeight="1" x14ac:dyDescent="0.2">
      <c r="A456" s="41"/>
      <c r="B456" s="38"/>
      <c r="C456" s="38"/>
      <c r="D456" s="38"/>
      <c r="E456" s="39" t="s">
        <v>12</v>
      </c>
      <c r="F456" s="40">
        <f t="shared" si="14"/>
        <v>0</v>
      </c>
      <c r="G456" s="51"/>
      <c r="H456" s="51"/>
      <c r="I456" s="51"/>
      <c r="J456" s="51"/>
      <c r="K456" s="51"/>
    </row>
    <row r="457" spans="1:11" ht="17.100000000000001" customHeight="1" x14ac:dyDescent="0.2">
      <c r="A457" s="41"/>
      <c r="B457" s="38"/>
      <c r="C457" s="38"/>
      <c r="D457" s="38"/>
      <c r="E457" s="39" t="s">
        <v>13</v>
      </c>
      <c r="F457" s="40">
        <f t="shared" si="14"/>
        <v>50</v>
      </c>
      <c r="G457" s="51">
        <v>50</v>
      </c>
      <c r="H457" s="51"/>
      <c r="I457" s="51"/>
      <c r="J457" s="51"/>
      <c r="K457" s="51"/>
    </row>
    <row r="458" spans="1:11" ht="17.100000000000001" customHeight="1" x14ac:dyDescent="0.2">
      <c r="A458" s="41"/>
      <c r="B458" s="38"/>
      <c r="C458" s="38"/>
      <c r="D458" s="38"/>
      <c r="E458" s="39" t="s">
        <v>14</v>
      </c>
      <c r="F458" s="40">
        <f t="shared" si="14"/>
        <v>0</v>
      </c>
      <c r="G458" s="51"/>
      <c r="H458" s="51"/>
      <c r="I458" s="51"/>
      <c r="J458" s="51"/>
      <c r="K458" s="51"/>
    </row>
    <row r="459" spans="1:11" ht="17.100000000000001" customHeight="1" x14ac:dyDescent="0.2">
      <c r="A459" s="45" t="s">
        <v>244</v>
      </c>
      <c r="B459" s="38" t="s">
        <v>245</v>
      </c>
      <c r="C459" s="38" t="s">
        <v>45</v>
      </c>
      <c r="D459" s="38" t="s">
        <v>489</v>
      </c>
      <c r="E459" s="39" t="s">
        <v>11</v>
      </c>
      <c r="F459" s="40">
        <f t="shared" si="14"/>
        <v>0</v>
      </c>
      <c r="G459" s="51"/>
      <c r="H459" s="51"/>
      <c r="I459" s="51"/>
      <c r="J459" s="51"/>
      <c r="K459" s="51"/>
    </row>
    <row r="460" spans="1:11" ht="17.100000000000001" customHeight="1" x14ac:dyDescent="0.2">
      <c r="A460" s="45"/>
      <c r="B460" s="38"/>
      <c r="C460" s="38"/>
      <c r="D460" s="38"/>
      <c r="E460" s="39" t="s">
        <v>12</v>
      </c>
      <c r="F460" s="40">
        <f t="shared" si="14"/>
        <v>0</v>
      </c>
      <c r="G460" s="51"/>
      <c r="H460" s="51"/>
      <c r="I460" s="51"/>
      <c r="J460" s="51"/>
      <c r="K460" s="51"/>
    </row>
    <row r="461" spans="1:11" ht="17.100000000000001" customHeight="1" x14ac:dyDescent="0.2">
      <c r="A461" s="45"/>
      <c r="B461" s="38"/>
      <c r="C461" s="38"/>
      <c r="D461" s="38"/>
      <c r="E461" s="39" t="s">
        <v>13</v>
      </c>
      <c r="F461" s="40">
        <f t="shared" si="14"/>
        <v>200</v>
      </c>
      <c r="G461" s="51">
        <v>100</v>
      </c>
      <c r="H461" s="51">
        <v>100</v>
      </c>
      <c r="I461" s="51"/>
      <c r="J461" s="51"/>
      <c r="K461" s="51"/>
    </row>
    <row r="462" spans="1:11" ht="29.25" customHeight="1" x14ac:dyDescent="0.2">
      <c r="A462" s="45"/>
      <c r="B462" s="38"/>
      <c r="C462" s="38"/>
      <c r="D462" s="38"/>
      <c r="E462" s="39" t="s">
        <v>14</v>
      </c>
      <c r="F462" s="40">
        <f t="shared" si="14"/>
        <v>0</v>
      </c>
      <c r="G462" s="51"/>
      <c r="H462" s="51"/>
      <c r="I462" s="51"/>
      <c r="J462" s="51"/>
      <c r="K462" s="51"/>
    </row>
    <row r="463" spans="1:11" ht="17.100000000000001" customHeight="1" x14ac:dyDescent="0.2">
      <c r="A463" s="45" t="s">
        <v>246</v>
      </c>
      <c r="B463" s="38" t="s">
        <v>548</v>
      </c>
      <c r="C463" s="38" t="s">
        <v>51</v>
      </c>
      <c r="D463" s="38" t="s">
        <v>492</v>
      </c>
      <c r="E463" s="39" t="s">
        <v>11</v>
      </c>
      <c r="F463" s="40">
        <f t="shared" si="14"/>
        <v>0</v>
      </c>
      <c r="G463" s="51"/>
      <c r="H463" s="51"/>
      <c r="I463" s="51"/>
      <c r="J463" s="51"/>
      <c r="K463" s="51"/>
    </row>
    <row r="464" spans="1:11" ht="17.100000000000001" customHeight="1" x14ac:dyDescent="0.2">
      <c r="A464" s="45"/>
      <c r="B464" s="38"/>
      <c r="C464" s="38"/>
      <c r="D464" s="38"/>
      <c r="E464" s="39" t="s">
        <v>12</v>
      </c>
      <c r="F464" s="40">
        <f t="shared" si="14"/>
        <v>80</v>
      </c>
      <c r="G464" s="51"/>
      <c r="H464" s="51">
        <v>80</v>
      </c>
      <c r="I464" s="51"/>
      <c r="J464" s="51"/>
      <c r="K464" s="51"/>
    </row>
    <row r="465" spans="1:11" ht="17.100000000000001" customHeight="1" x14ac:dyDescent="0.2">
      <c r="A465" s="45"/>
      <c r="B465" s="38"/>
      <c r="C465" s="38"/>
      <c r="D465" s="38"/>
      <c r="E465" s="39" t="s">
        <v>13</v>
      </c>
      <c r="F465" s="40">
        <f t="shared" si="14"/>
        <v>0</v>
      </c>
      <c r="G465" s="51"/>
      <c r="H465" s="51"/>
      <c r="I465" s="51"/>
      <c r="J465" s="51"/>
      <c r="K465" s="51"/>
    </row>
    <row r="466" spans="1:11" ht="17.100000000000001" customHeight="1" x14ac:dyDescent="0.2">
      <c r="A466" s="45"/>
      <c r="B466" s="38"/>
      <c r="C466" s="38"/>
      <c r="D466" s="38"/>
      <c r="E466" s="39" t="s">
        <v>14</v>
      </c>
      <c r="F466" s="40">
        <f t="shared" si="14"/>
        <v>0</v>
      </c>
      <c r="G466" s="51"/>
      <c r="H466" s="51"/>
      <c r="I466" s="51"/>
      <c r="J466" s="51"/>
      <c r="K466" s="51"/>
    </row>
    <row r="467" spans="1:11" ht="17.100000000000001" customHeight="1" x14ac:dyDescent="0.2">
      <c r="A467" s="37" t="s">
        <v>247</v>
      </c>
      <c r="B467" s="38" t="s">
        <v>248</v>
      </c>
      <c r="C467" s="38" t="s">
        <v>153</v>
      </c>
      <c r="D467" s="38" t="s">
        <v>551</v>
      </c>
      <c r="E467" s="39" t="s">
        <v>11</v>
      </c>
      <c r="F467" s="40">
        <f t="shared" si="14"/>
        <v>0</v>
      </c>
      <c r="G467" s="51"/>
      <c r="H467" s="51"/>
      <c r="I467" s="51"/>
      <c r="J467" s="51"/>
      <c r="K467" s="51"/>
    </row>
    <row r="468" spans="1:11" ht="17.100000000000001" customHeight="1" x14ac:dyDescent="0.2">
      <c r="A468" s="41"/>
      <c r="B468" s="38"/>
      <c r="C468" s="38"/>
      <c r="D468" s="38"/>
      <c r="E468" s="39" t="s">
        <v>12</v>
      </c>
      <c r="F468" s="40">
        <f t="shared" si="14"/>
        <v>0</v>
      </c>
      <c r="G468" s="51"/>
      <c r="H468" s="51"/>
      <c r="I468" s="51"/>
      <c r="J468" s="51"/>
      <c r="K468" s="51"/>
    </row>
    <row r="469" spans="1:11" ht="17.100000000000001" customHeight="1" x14ac:dyDescent="0.2">
      <c r="A469" s="41"/>
      <c r="B469" s="38"/>
      <c r="C469" s="38"/>
      <c r="D469" s="38"/>
      <c r="E469" s="39" t="s">
        <v>13</v>
      </c>
      <c r="F469" s="40">
        <f t="shared" si="14"/>
        <v>80</v>
      </c>
      <c r="G469" s="51"/>
      <c r="H469" s="51">
        <v>80</v>
      </c>
      <c r="I469" s="51"/>
      <c r="J469" s="51"/>
      <c r="K469" s="51"/>
    </row>
    <row r="470" spans="1:11" ht="52.5" customHeight="1" x14ac:dyDescent="0.2">
      <c r="A470" s="43"/>
      <c r="B470" s="38"/>
      <c r="C470" s="38"/>
      <c r="D470" s="38"/>
      <c r="E470" s="39" t="s">
        <v>14</v>
      </c>
      <c r="F470" s="40">
        <f t="shared" si="14"/>
        <v>0</v>
      </c>
      <c r="G470" s="51"/>
      <c r="H470" s="51"/>
      <c r="I470" s="51"/>
      <c r="J470" s="51"/>
      <c r="K470" s="51"/>
    </row>
    <row r="471" spans="1:11" ht="17.100000000000001" customHeight="1" x14ac:dyDescent="0.2">
      <c r="A471" s="46" t="s">
        <v>249</v>
      </c>
      <c r="B471" s="47"/>
      <c r="C471" s="47"/>
      <c r="D471" s="47"/>
      <c r="E471" s="47"/>
      <c r="F471" s="47"/>
      <c r="G471" s="47"/>
      <c r="H471" s="47"/>
      <c r="I471" s="47"/>
      <c r="J471" s="47"/>
      <c r="K471" s="48"/>
    </row>
    <row r="472" spans="1:11" ht="17.100000000000001" customHeight="1" x14ac:dyDescent="0.2">
      <c r="A472" s="30">
        <v>1</v>
      </c>
      <c r="B472" s="30">
        <v>2</v>
      </c>
      <c r="C472" s="30">
        <v>3</v>
      </c>
      <c r="D472" s="30">
        <v>4</v>
      </c>
      <c r="E472" s="30">
        <v>5</v>
      </c>
      <c r="F472" s="31">
        <v>6</v>
      </c>
      <c r="G472" s="30">
        <v>7</v>
      </c>
      <c r="H472" s="30">
        <v>8</v>
      </c>
      <c r="I472" s="30">
        <v>9</v>
      </c>
      <c r="J472" s="30">
        <v>10</v>
      </c>
      <c r="K472" s="30">
        <v>11</v>
      </c>
    </row>
    <row r="473" spans="1:11" ht="18.75" customHeight="1" x14ac:dyDescent="0.2">
      <c r="A473" s="45" t="s">
        <v>250</v>
      </c>
      <c r="B473" s="49" t="s">
        <v>470</v>
      </c>
      <c r="C473" s="38" t="s">
        <v>162</v>
      </c>
      <c r="D473" s="38" t="s">
        <v>552</v>
      </c>
      <c r="E473" s="39" t="s">
        <v>11</v>
      </c>
      <c r="F473" s="40">
        <f t="shared" si="14"/>
        <v>0</v>
      </c>
      <c r="G473" s="51"/>
      <c r="H473" s="51"/>
      <c r="I473" s="51"/>
      <c r="J473" s="51"/>
      <c r="K473" s="51"/>
    </row>
    <row r="474" spans="1:11" ht="17.25" customHeight="1" x14ac:dyDescent="0.2">
      <c r="A474" s="45"/>
      <c r="B474" s="53"/>
      <c r="C474" s="38"/>
      <c r="D474" s="38"/>
      <c r="E474" s="39" t="s">
        <v>12</v>
      </c>
      <c r="F474" s="40">
        <f t="shared" si="14"/>
        <v>0</v>
      </c>
      <c r="G474" s="51"/>
      <c r="H474" s="51"/>
      <c r="I474" s="51"/>
      <c r="J474" s="51"/>
      <c r="K474" s="51"/>
    </row>
    <row r="475" spans="1:11" ht="17.100000000000001" customHeight="1" x14ac:dyDescent="0.2">
      <c r="A475" s="45"/>
      <c r="B475" s="53"/>
      <c r="C475" s="38"/>
      <c r="D475" s="38"/>
      <c r="E475" s="39" t="s">
        <v>13</v>
      </c>
      <c r="F475" s="40">
        <f t="shared" si="14"/>
        <v>550</v>
      </c>
      <c r="G475" s="51">
        <v>550</v>
      </c>
      <c r="H475" s="51"/>
      <c r="I475" s="51"/>
      <c r="J475" s="51"/>
      <c r="K475" s="51"/>
    </row>
    <row r="476" spans="1:11" ht="40.5" customHeight="1" x14ac:dyDescent="0.2">
      <c r="A476" s="45"/>
      <c r="B476" s="55"/>
      <c r="C476" s="38"/>
      <c r="D476" s="38"/>
      <c r="E476" s="39" t="s">
        <v>14</v>
      </c>
      <c r="F476" s="40">
        <f t="shared" si="14"/>
        <v>0</v>
      </c>
      <c r="G476" s="51"/>
      <c r="H476" s="51"/>
      <c r="I476" s="51"/>
      <c r="J476" s="51"/>
      <c r="K476" s="51"/>
    </row>
    <row r="477" spans="1:11" ht="17.100000000000001" customHeight="1" x14ac:dyDescent="0.2">
      <c r="A477" s="45" t="s">
        <v>251</v>
      </c>
      <c r="B477" s="49" t="s">
        <v>252</v>
      </c>
      <c r="C477" s="38" t="s">
        <v>253</v>
      </c>
      <c r="D477" s="38" t="s">
        <v>524</v>
      </c>
      <c r="E477" s="39" t="s">
        <v>11</v>
      </c>
      <c r="F477" s="40">
        <f t="shared" si="14"/>
        <v>0</v>
      </c>
      <c r="G477" s="51"/>
      <c r="H477" s="51"/>
      <c r="I477" s="51"/>
      <c r="J477" s="51"/>
      <c r="K477" s="51"/>
    </row>
    <row r="478" spans="1:11" ht="16.5" customHeight="1" x14ac:dyDescent="0.2">
      <c r="A478" s="45"/>
      <c r="B478" s="53"/>
      <c r="C478" s="38"/>
      <c r="D478" s="38"/>
      <c r="E478" s="39" t="s">
        <v>12</v>
      </c>
      <c r="F478" s="40">
        <f t="shared" si="14"/>
        <v>0</v>
      </c>
      <c r="G478" s="51"/>
      <c r="H478" s="51"/>
      <c r="I478" s="51"/>
      <c r="J478" s="51"/>
      <c r="K478" s="51"/>
    </row>
    <row r="479" spans="1:11" ht="17.100000000000001" customHeight="1" x14ac:dyDescent="0.2">
      <c r="A479" s="45"/>
      <c r="B479" s="53"/>
      <c r="C479" s="38"/>
      <c r="D479" s="38"/>
      <c r="E479" s="39" t="s">
        <v>13</v>
      </c>
      <c r="F479" s="40">
        <f t="shared" si="14"/>
        <v>300</v>
      </c>
      <c r="G479" s="51">
        <v>300</v>
      </c>
      <c r="H479" s="51"/>
      <c r="I479" s="51"/>
      <c r="J479" s="51"/>
      <c r="K479" s="51"/>
    </row>
    <row r="480" spans="1:11" ht="39" customHeight="1" x14ac:dyDescent="0.2">
      <c r="A480" s="45"/>
      <c r="B480" s="55"/>
      <c r="C480" s="38"/>
      <c r="D480" s="38"/>
      <c r="E480" s="39" t="s">
        <v>14</v>
      </c>
      <c r="F480" s="40">
        <f t="shared" si="14"/>
        <v>250</v>
      </c>
      <c r="G480" s="51">
        <v>250</v>
      </c>
      <c r="H480" s="51"/>
      <c r="I480" s="51"/>
      <c r="J480" s="51"/>
      <c r="K480" s="51"/>
    </row>
    <row r="481" spans="1:11" ht="17.100000000000001" customHeight="1" x14ac:dyDescent="0.2">
      <c r="A481" s="37" t="s">
        <v>254</v>
      </c>
      <c r="B481" s="23" t="s">
        <v>255</v>
      </c>
      <c r="C481" s="42" t="s">
        <v>256</v>
      </c>
      <c r="D481" s="42" t="s">
        <v>553</v>
      </c>
      <c r="E481" s="39" t="s">
        <v>11</v>
      </c>
      <c r="F481" s="40">
        <f t="shared" si="14"/>
        <v>0</v>
      </c>
      <c r="G481" s="51"/>
      <c r="H481" s="51"/>
      <c r="I481" s="51"/>
      <c r="J481" s="51"/>
      <c r="K481" s="51"/>
    </row>
    <row r="482" spans="1:11" ht="17.25" customHeight="1" x14ac:dyDescent="0.2">
      <c r="A482" s="41"/>
      <c r="B482" s="42"/>
      <c r="C482" s="42"/>
      <c r="D482" s="42"/>
      <c r="E482" s="39" t="s">
        <v>12</v>
      </c>
      <c r="F482" s="40">
        <f t="shared" si="14"/>
        <v>0</v>
      </c>
      <c r="G482" s="51"/>
      <c r="H482" s="51"/>
      <c r="I482" s="51"/>
      <c r="J482" s="51"/>
      <c r="K482" s="51"/>
    </row>
    <row r="483" spans="1:11" ht="17.100000000000001" customHeight="1" x14ac:dyDescent="0.2">
      <c r="A483" s="41"/>
      <c r="B483" s="42"/>
      <c r="C483" s="42"/>
      <c r="D483" s="42"/>
      <c r="E483" s="39" t="s">
        <v>13</v>
      </c>
      <c r="F483" s="40">
        <f t="shared" si="14"/>
        <v>600</v>
      </c>
      <c r="G483" s="51"/>
      <c r="H483" s="51">
        <v>600</v>
      </c>
      <c r="I483" s="51"/>
      <c r="J483" s="51"/>
      <c r="K483" s="51"/>
    </row>
    <row r="484" spans="1:11" ht="45" customHeight="1" x14ac:dyDescent="0.2">
      <c r="A484" s="43"/>
      <c r="B484" s="28"/>
      <c r="C484" s="28"/>
      <c r="D484" s="28"/>
      <c r="E484" s="39" t="s">
        <v>14</v>
      </c>
      <c r="F484" s="40">
        <f t="shared" si="14"/>
        <v>500</v>
      </c>
      <c r="G484" s="51"/>
      <c r="H484" s="51">
        <v>500</v>
      </c>
      <c r="I484" s="51"/>
      <c r="J484" s="51"/>
      <c r="K484" s="51"/>
    </row>
    <row r="485" spans="1:11" ht="17.100000000000001" customHeight="1" x14ac:dyDescent="0.2">
      <c r="A485" s="45" t="s">
        <v>257</v>
      </c>
      <c r="B485" s="38" t="s">
        <v>258</v>
      </c>
      <c r="C485" s="38" t="s">
        <v>259</v>
      </c>
      <c r="D485" s="38" t="s">
        <v>260</v>
      </c>
      <c r="E485" s="39" t="s">
        <v>11</v>
      </c>
      <c r="F485" s="40">
        <f t="shared" si="14"/>
        <v>0</v>
      </c>
      <c r="G485" s="51"/>
      <c r="H485" s="51"/>
      <c r="I485" s="51"/>
      <c r="J485" s="51"/>
      <c r="K485" s="51"/>
    </row>
    <row r="486" spans="1:11" ht="17.100000000000001" customHeight="1" x14ac:dyDescent="0.2">
      <c r="A486" s="45"/>
      <c r="B486" s="38"/>
      <c r="C486" s="38"/>
      <c r="D486" s="38"/>
      <c r="E486" s="39" t="s">
        <v>12</v>
      </c>
      <c r="F486" s="40">
        <f t="shared" si="14"/>
        <v>0</v>
      </c>
      <c r="G486" s="51"/>
      <c r="H486" s="51"/>
      <c r="I486" s="51"/>
      <c r="J486" s="51"/>
      <c r="K486" s="51"/>
    </row>
    <row r="487" spans="1:11" ht="17.100000000000001" customHeight="1" x14ac:dyDescent="0.2">
      <c r="A487" s="45"/>
      <c r="B487" s="38"/>
      <c r="C487" s="38"/>
      <c r="D487" s="38"/>
      <c r="E487" s="39" t="s">
        <v>13</v>
      </c>
      <c r="F487" s="40">
        <f t="shared" si="14"/>
        <v>300</v>
      </c>
      <c r="G487" s="51"/>
      <c r="H487" s="51">
        <v>300</v>
      </c>
      <c r="I487" s="51"/>
      <c r="J487" s="51"/>
      <c r="K487" s="51"/>
    </row>
    <row r="488" spans="1:11" ht="17.100000000000001" customHeight="1" x14ac:dyDescent="0.2">
      <c r="A488" s="45"/>
      <c r="B488" s="38"/>
      <c r="C488" s="38"/>
      <c r="D488" s="38"/>
      <c r="E488" s="39" t="s">
        <v>14</v>
      </c>
      <c r="F488" s="40">
        <f t="shared" si="14"/>
        <v>0</v>
      </c>
      <c r="G488" s="51"/>
      <c r="H488" s="51"/>
      <c r="I488" s="51"/>
      <c r="J488" s="51"/>
      <c r="K488" s="51"/>
    </row>
    <row r="489" spans="1:11" ht="17.100000000000001" customHeight="1" x14ac:dyDescent="0.2">
      <c r="A489" s="45" t="s">
        <v>261</v>
      </c>
      <c r="B489" s="23" t="s">
        <v>262</v>
      </c>
      <c r="C489" s="23" t="s">
        <v>259</v>
      </c>
      <c r="D489" s="38" t="s">
        <v>263</v>
      </c>
      <c r="E489" s="39" t="s">
        <v>11</v>
      </c>
      <c r="F489" s="40">
        <f t="shared" si="14"/>
        <v>0</v>
      </c>
      <c r="G489" s="51"/>
      <c r="H489" s="51"/>
      <c r="I489" s="51"/>
      <c r="J489" s="51"/>
      <c r="K489" s="51"/>
    </row>
    <row r="490" spans="1:11" ht="17.100000000000001" customHeight="1" x14ac:dyDescent="0.2">
      <c r="A490" s="45"/>
      <c r="B490" s="42"/>
      <c r="C490" s="42"/>
      <c r="D490" s="38"/>
      <c r="E490" s="39" t="s">
        <v>12</v>
      </c>
      <c r="F490" s="40">
        <f t="shared" si="14"/>
        <v>0</v>
      </c>
      <c r="G490" s="51"/>
      <c r="H490" s="51"/>
      <c r="I490" s="51"/>
      <c r="J490" s="51"/>
      <c r="K490" s="51"/>
    </row>
    <row r="491" spans="1:11" ht="17.100000000000001" customHeight="1" x14ac:dyDescent="0.2">
      <c r="A491" s="45"/>
      <c r="B491" s="42"/>
      <c r="C491" s="42"/>
      <c r="D491" s="38"/>
      <c r="E491" s="39" t="s">
        <v>13</v>
      </c>
      <c r="F491" s="40">
        <f t="shared" si="14"/>
        <v>350</v>
      </c>
      <c r="G491" s="51"/>
      <c r="H491" s="51"/>
      <c r="I491" s="51">
        <v>350</v>
      </c>
      <c r="J491" s="51"/>
      <c r="K491" s="51"/>
    </row>
    <row r="492" spans="1:11" ht="17.100000000000001" customHeight="1" x14ac:dyDescent="0.2">
      <c r="A492" s="45"/>
      <c r="B492" s="28"/>
      <c r="C492" s="28"/>
      <c r="D492" s="38"/>
      <c r="E492" s="39" t="s">
        <v>14</v>
      </c>
      <c r="F492" s="40">
        <f t="shared" si="14"/>
        <v>0</v>
      </c>
      <c r="G492" s="51"/>
      <c r="H492" s="51"/>
      <c r="I492" s="51"/>
      <c r="J492" s="51"/>
      <c r="K492" s="51"/>
    </row>
    <row r="493" spans="1:11" ht="17.100000000000001" customHeight="1" x14ac:dyDescent="0.2">
      <c r="A493" s="45" t="s">
        <v>264</v>
      </c>
      <c r="B493" s="38" t="s">
        <v>265</v>
      </c>
      <c r="C493" s="38" t="s">
        <v>259</v>
      </c>
      <c r="D493" s="38" t="s">
        <v>263</v>
      </c>
      <c r="E493" s="39" t="s">
        <v>11</v>
      </c>
      <c r="F493" s="40">
        <f t="shared" si="14"/>
        <v>0</v>
      </c>
      <c r="G493" s="51"/>
      <c r="H493" s="51"/>
      <c r="I493" s="51"/>
      <c r="J493" s="51"/>
      <c r="K493" s="51"/>
    </row>
    <row r="494" spans="1:11" ht="17.100000000000001" customHeight="1" x14ac:dyDescent="0.2">
      <c r="A494" s="45"/>
      <c r="B494" s="38"/>
      <c r="C494" s="38"/>
      <c r="D494" s="38"/>
      <c r="E494" s="39" t="s">
        <v>12</v>
      </c>
      <c r="F494" s="40">
        <f t="shared" si="14"/>
        <v>0</v>
      </c>
      <c r="G494" s="51"/>
      <c r="H494" s="51"/>
      <c r="I494" s="51"/>
      <c r="J494" s="51"/>
      <c r="K494" s="51"/>
    </row>
    <row r="495" spans="1:11" ht="17.100000000000001" customHeight="1" x14ac:dyDescent="0.2">
      <c r="A495" s="45"/>
      <c r="B495" s="38"/>
      <c r="C495" s="38"/>
      <c r="D495" s="38"/>
      <c r="E495" s="39" t="s">
        <v>13</v>
      </c>
      <c r="F495" s="40">
        <f t="shared" si="14"/>
        <v>450</v>
      </c>
      <c r="G495" s="51"/>
      <c r="H495" s="51"/>
      <c r="I495" s="51"/>
      <c r="J495" s="51">
        <v>450</v>
      </c>
      <c r="K495" s="51"/>
    </row>
    <row r="496" spans="1:11" ht="17.100000000000001" customHeight="1" x14ac:dyDescent="0.2">
      <c r="A496" s="45"/>
      <c r="B496" s="38"/>
      <c r="C496" s="38"/>
      <c r="D496" s="38"/>
      <c r="E496" s="39" t="s">
        <v>14</v>
      </c>
      <c r="F496" s="40">
        <f t="shared" si="14"/>
        <v>0</v>
      </c>
      <c r="G496" s="51"/>
      <c r="H496" s="51"/>
      <c r="I496" s="51"/>
      <c r="J496" s="51"/>
      <c r="K496" s="51"/>
    </row>
    <row r="497" spans="1:11" ht="17.100000000000001" customHeight="1" x14ac:dyDescent="0.2">
      <c r="A497" s="45" t="s">
        <v>266</v>
      </c>
      <c r="B497" s="38" t="s">
        <v>267</v>
      </c>
      <c r="C497" s="38" t="s">
        <v>259</v>
      </c>
      <c r="D497" s="38" t="s">
        <v>263</v>
      </c>
      <c r="E497" s="39" t="s">
        <v>11</v>
      </c>
      <c r="F497" s="40">
        <f t="shared" si="14"/>
        <v>0</v>
      </c>
      <c r="G497" s="51"/>
      <c r="H497" s="51"/>
      <c r="I497" s="51"/>
      <c r="J497" s="51"/>
      <c r="K497" s="51"/>
    </row>
    <row r="498" spans="1:11" ht="17.100000000000001" customHeight="1" x14ac:dyDescent="0.2">
      <c r="A498" s="45"/>
      <c r="B498" s="38"/>
      <c r="C498" s="38"/>
      <c r="D498" s="38"/>
      <c r="E498" s="39" t="s">
        <v>12</v>
      </c>
      <c r="F498" s="40">
        <f t="shared" si="14"/>
        <v>0</v>
      </c>
      <c r="G498" s="51"/>
      <c r="H498" s="51"/>
      <c r="I498" s="51"/>
      <c r="J498" s="51"/>
      <c r="K498" s="51"/>
    </row>
    <row r="499" spans="1:11" ht="17.100000000000001" customHeight="1" x14ac:dyDescent="0.2">
      <c r="A499" s="45"/>
      <c r="B499" s="38"/>
      <c r="C499" s="38"/>
      <c r="D499" s="38"/>
      <c r="E499" s="39" t="s">
        <v>13</v>
      </c>
      <c r="F499" s="40">
        <f t="shared" si="14"/>
        <v>200</v>
      </c>
      <c r="G499" s="51"/>
      <c r="H499" s="51"/>
      <c r="I499" s="51"/>
      <c r="J499" s="51"/>
      <c r="K499" s="51">
        <v>200</v>
      </c>
    </row>
    <row r="500" spans="1:11" ht="17.100000000000001" customHeight="1" x14ac:dyDescent="0.2">
      <c r="A500" s="45"/>
      <c r="B500" s="38"/>
      <c r="C500" s="38"/>
      <c r="D500" s="38"/>
      <c r="E500" s="39" t="s">
        <v>14</v>
      </c>
      <c r="F500" s="40">
        <f t="shared" si="14"/>
        <v>0</v>
      </c>
      <c r="G500" s="51"/>
      <c r="H500" s="51"/>
      <c r="I500" s="51"/>
      <c r="J500" s="51"/>
      <c r="K500" s="51"/>
    </row>
    <row r="501" spans="1:11" ht="17.100000000000001" customHeight="1" x14ac:dyDescent="0.2">
      <c r="A501" s="37" t="s">
        <v>268</v>
      </c>
      <c r="B501" s="23" t="s">
        <v>560</v>
      </c>
      <c r="C501" s="23" t="s">
        <v>66</v>
      </c>
      <c r="D501" s="23" t="s">
        <v>495</v>
      </c>
      <c r="E501" s="39" t="s">
        <v>11</v>
      </c>
      <c r="F501" s="40">
        <f t="shared" si="14"/>
        <v>0</v>
      </c>
      <c r="G501" s="51"/>
      <c r="H501" s="51"/>
      <c r="I501" s="51"/>
      <c r="J501" s="51"/>
      <c r="K501" s="51"/>
    </row>
    <row r="502" spans="1:11" ht="17.100000000000001" customHeight="1" x14ac:dyDescent="0.2">
      <c r="A502" s="41"/>
      <c r="B502" s="42"/>
      <c r="C502" s="42"/>
      <c r="D502" s="42"/>
      <c r="E502" s="39" t="s">
        <v>12</v>
      </c>
      <c r="F502" s="40">
        <f t="shared" si="14"/>
        <v>100</v>
      </c>
      <c r="G502" s="51">
        <v>100</v>
      </c>
      <c r="H502" s="51"/>
      <c r="I502" s="51"/>
      <c r="J502" s="51"/>
      <c r="K502" s="51"/>
    </row>
    <row r="503" spans="1:11" ht="17.100000000000001" customHeight="1" x14ac:dyDescent="0.2">
      <c r="A503" s="41"/>
      <c r="B503" s="42"/>
      <c r="C503" s="42"/>
      <c r="D503" s="42"/>
      <c r="E503" s="39" t="s">
        <v>13</v>
      </c>
      <c r="F503" s="40">
        <f t="shared" si="14"/>
        <v>1000</v>
      </c>
      <c r="G503" s="51">
        <v>1000</v>
      </c>
      <c r="H503" s="51"/>
      <c r="I503" s="51"/>
      <c r="J503" s="51"/>
      <c r="K503" s="51"/>
    </row>
    <row r="504" spans="1:11" ht="85.5" customHeight="1" x14ac:dyDescent="0.2">
      <c r="A504" s="43"/>
      <c r="B504" s="28"/>
      <c r="C504" s="28"/>
      <c r="D504" s="28"/>
      <c r="E504" s="39" t="s">
        <v>14</v>
      </c>
      <c r="F504" s="40">
        <f t="shared" si="14"/>
        <v>1100</v>
      </c>
      <c r="G504" s="51">
        <v>1100</v>
      </c>
      <c r="H504" s="51"/>
      <c r="I504" s="51"/>
      <c r="J504" s="51"/>
      <c r="K504" s="51"/>
    </row>
    <row r="505" spans="1:11" ht="17.100000000000001" customHeight="1" x14ac:dyDescent="0.2">
      <c r="A505" s="46" t="s">
        <v>269</v>
      </c>
      <c r="B505" s="47"/>
      <c r="C505" s="47"/>
      <c r="D505" s="47"/>
      <c r="E505" s="47"/>
      <c r="F505" s="47"/>
      <c r="G505" s="47"/>
      <c r="H505" s="47"/>
      <c r="I505" s="47"/>
      <c r="J505" s="47"/>
      <c r="K505" s="48"/>
    </row>
    <row r="506" spans="1:11" ht="17.100000000000001" customHeight="1" x14ac:dyDescent="0.2">
      <c r="A506" s="30">
        <v>1</v>
      </c>
      <c r="B506" s="30">
        <v>2</v>
      </c>
      <c r="C506" s="30">
        <v>3</v>
      </c>
      <c r="D506" s="30">
        <v>4</v>
      </c>
      <c r="E506" s="30">
        <v>5</v>
      </c>
      <c r="F506" s="31">
        <v>6</v>
      </c>
      <c r="G506" s="30">
        <v>7</v>
      </c>
      <c r="H506" s="30">
        <v>8</v>
      </c>
      <c r="I506" s="30">
        <v>9</v>
      </c>
      <c r="J506" s="30">
        <v>10</v>
      </c>
      <c r="K506" s="30">
        <v>11</v>
      </c>
    </row>
    <row r="507" spans="1:11" ht="17.100000000000001" customHeight="1" x14ac:dyDescent="0.2">
      <c r="A507" s="37" t="s">
        <v>270</v>
      </c>
      <c r="B507" s="23" t="s">
        <v>567</v>
      </c>
      <c r="C507" s="23" t="s">
        <v>271</v>
      </c>
      <c r="D507" s="38" t="s">
        <v>497</v>
      </c>
      <c r="E507" s="39" t="s">
        <v>11</v>
      </c>
      <c r="F507" s="40">
        <f t="shared" si="14"/>
        <v>0</v>
      </c>
      <c r="G507" s="51"/>
      <c r="H507" s="51"/>
      <c r="I507" s="51"/>
      <c r="J507" s="51"/>
      <c r="K507" s="51"/>
    </row>
    <row r="508" spans="1:11" ht="17.100000000000001" customHeight="1" x14ac:dyDescent="0.2">
      <c r="A508" s="41"/>
      <c r="B508" s="42"/>
      <c r="C508" s="42"/>
      <c r="D508" s="38"/>
      <c r="E508" s="39" t="s">
        <v>12</v>
      </c>
      <c r="F508" s="40">
        <f t="shared" si="14"/>
        <v>0</v>
      </c>
      <c r="G508" s="51"/>
      <c r="H508" s="51"/>
      <c r="I508" s="51"/>
      <c r="J508" s="51"/>
      <c r="K508" s="51"/>
    </row>
    <row r="509" spans="1:11" ht="17.100000000000001" customHeight="1" x14ac:dyDescent="0.2">
      <c r="A509" s="41"/>
      <c r="B509" s="42"/>
      <c r="C509" s="42"/>
      <c r="D509" s="38"/>
      <c r="E509" s="39" t="s">
        <v>13</v>
      </c>
      <c r="F509" s="40">
        <f t="shared" si="14"/>
        <v>90</v>
      </c>
      <c r="G509" s="51">
        <v>90</v>
      </c>
      <c r="H509" s="51"/>
      <c r="I509" s="51"/>
      <c r="J509" s="51"/>
      <c r="K509" s="51"/>
    </row>
    <row r="510" spans="1:11" ht="17.100000000000001" customHeight="1" x14ac:dyDescent="0.2">
      <c r="A510" s="43"/>
      <c r="B510" s="28"/>
      <c r="C510" s="28"/>
      <c r="D510" s="38"/>
      <c r="E510" s="39" t="s">
        <v>14</v>
      </c>
      <c r="F510" s="40">
        <f t="shared" si="14"/>
        <v>0</v>
      </c>
      <c r="G510" s="51"/>
      <c r="H510" s="51"/>
      <c r="I510" s="51"/>
      <c r="J510" s="51"/>
      <c r="K510" s="51"/>
    </row>
    <row r="511" spans="1:11" ht="17.100000000000001" customHeight="1" x14ac:dyDescent="0.2">
      <c r="A511" s="37" t="s">
        <v>272</v>
      </c>
      <c r="B511" s="23" t="s">
        <v>568</v>
      </c>
      <c r="C511" s="23" t="s">
        <v>88</v>
      </c>
      <c r="D511" s="38" t="s">
        <v>570</v>
      </c>
      <c r="E511" s="39" t="s">
        <v>11</v>
      </c>
      <c r="F511" s="40">
        <f t="shared" si="14"/>
        <v>0</v>
      </c>
      <c r="G511" s="51"/>
      <c r="H511" s="51"/>
      <c r="I511" s="51"/>
      <c r="J511" s="51"/>
      <c r="K511" s="51"/>
    </row>
    <row r="512" spans="1:11" ht="17.100000000000001" customHeight="1" x14ac:dyDescent="0.2">
      <c r="A512" s="41"/>
      <c r="B512" s="42"/>
      <c r="C512" s="42"/>
      <c r="D512" s="38"/>
      <c r="E512" s="39" t="s">
        <v>12</v>
      </c>
      <c r="F512" s="40">
        <f t="shared" si="14"/>
        <v>0</v>
      </c>
      <c r="G512" s="51"/>
      <c r="H512" s="51"/>
      <c r="I512" s="51"/>
      <c r="J512" s="51"/>
      <c r="K512" s="51"/>
    </row>
    <row r="513" spans="1:11" ht="17.100000000000001" customHeight="1" x14ac:dyDescent="0.2">
      <c r="A513" s="41"/>
      <c r="B513" s="42"/>
      <c r="C513" s="42"/>
      <c r="D513" s="38"/>
      <c r="E513" s="39" t="s">
        <v>13</v>
      </c>
      <c r="F513" s="40">
        <f t="shared" si="14"/>
        <v>50</v>
      </c>
      <c r="G513" s="51"/>
      <c r="H513" s="51">
        <v>50</v>
      </c>
      <c r="I513" s="51"/>
      <c r="J513" s="51"/>
      <c r="K513" s="51"/>
    </row>
    <row r="514" spans="1:11" ht="17.100000000000001" customHeight="1" x14ac:dyDescent="0.2">
      <c r="A514" s="43"/>
      <c r="B514" s="28"/>
      <c r="C514" s="28"/>
      <c r="D514" s="38"/>
      <c r="E514" s="39" t="s">
        <v>14</v>
      </c>
      <c r="F514" s="40">
        <f t="shared" si="14"/>
        <v>0</v>
      </c>
      <c r="G514" s="51"/>
      <c r="H514" s="51"/>
      <c r="I514" s="51"/>
      <c r="J514" s="51"/>
      <c r="K514" s="51"/>
    </row>
    <row r="515" spans="1:11" ht="17.100000000000001" customHeight="1" x14ac:dyDescent="0.2">
      <c r="A515" s="37" t="s">
        <v>273</v>
      </c>
      <c r="B515" s="23" t="s">
        <v>561</v>
      </c>
      <c r="C515" s="23" t="s">
        <v>88</v>
      </c>
      <c r="D515" s="38" t="s">
        <v>497</v>
      </c>
      <c r="E515" s="39" t="s">
        <v>11</v>
      </c>
      <c r="F515" s="40">
        <f t="shared" si="14"/>
        <v>0</v>
      </c>
      <c r="G515" s="51"/>
      <c r="H515" s="51"/>
      <c r="I515" s="51"/>
      <c r="J515" s="51"/>
      <c r="K515" s="51"/>
    </row>
    <row r="516" spans="1:11" ht="17.100000000000001" customHeight="1" x14ac:dyDescent="0.2">
      <c r="A516" s="41"/>
      <c r="B516" s="42"/>
      <c r="C516" s="42"/>
      <c r="D516" s="38"/>
      <c r="E516" s="39" t="s">
        <v>12</v>
      </c>
      <c r="F516" s="40">
        <f t="shared" si="14"/>
        <v>0</v>
      </c>
      <c r="G516" s="51"/>
      <c r="H516" s="51"/>
      <c r="I516" s="51"/>
      <c r="J516" s="51"/>
      <c r="K516" s="51"/>
    </row>
    <row r="517" spans="1:11" ht="17.100000000000001" customHeight="1" x14ac:dyDescent="0.2">
      <c r="A517" s="41"/>
      <c r="B517" s="42"/>
      <c r="C517" s="42"/>
      <c r="D517" s="38"/>
      <c r="E517" s="39" t="s">
        <v>13</v>
      </c>
      <c r="F517" s="40">
        <f t="shared" si="14"/>
        <v>30</v>
      </c>
      <c r="G517" s="51"/>
      <c r="H517" s="51">
        <v>30</v>
      </c>
      <c r="I517" s="51"/>
      <c r="J517" s="51"/>
      <c r="K517" s="51"/>
    </row>
    <row r="518" spans="1:11" ht="17.100000000000001" customHeight="1" x14ac:dyDescent="0.2">
      <c r="A518" s="43"/>
      <c r="B518" s="28"/>
      <c r="C518" s="28"/>
      <c r="D518" s="38"/>
      <c r="E518" s="39" t="s">
        <v>14</v>
      </c>
      <c r="F518" s="40">
        <f t="shared" si="14"/>
        <v>0</v>
      </c>
      <c r="G518" s="51"/>
      <c r="H518" s="51"/>
      <c r="I518" s="51"/>
      <c r="J518" s="51"/>
      <c r="K518" s="51"/>
    </row>
    <row r="519" spans="1:11" ht="17.100000000000001" customHeight="1" x14ac:dyDescent="0.2">
      <c r="A519" s="37" t="s">
        <v>274</v>
      </c>
      <c r="B519" s="23" t="s">
        <v>562</v>
      </c>
      <c r="C519" s="23" t="s">
        <v>275</v>
      </c>
      <c r="D519" s="38" t="s">
        <v>497</v>
      </c>
      <c r="E519" s="39" t="s">
        <v>11</v>
      </c>
      <c r="F519" s="40">
        <f t="shared" si="14"/>
        <v>150</v>
      </c>
      <c r="G519" s="51"/>
      <c r="H519" s="51"/>
      <c r="I519" s="51">
        <v>150</v>
      </c>
      <c r="J519" s="51"/>
      <c r="K519" s="51"/>
    </row>
    <row r="520" spans="1:11" ht="17.100000000000001" customHeight="1" x14ac:dyDescent="0.2">
      <c r="A520" s="41"/>
      <c r="B520" s="42"/>
      <c r="C520" s="42"/>
      <c r="D520" s="38"/>
      <c r="E520" s="39" t="s">
        <v>12</v>
      </c>
      <c r="F520" s="40">
        <f t="shared" si="14"/>
        <v>0</v>
      </c>
      <c r="G520" s="51"/>
      <c r="H520" s="51"/>
      <c r="I520" s="51"/>
      <c r="J520" s="51"/>
      <c r="K520" s="51"/>
    </row>
    <row r="521" spans="1:11" ht="17.100000000000001" customHeight="1" x14ac:dyDescent="0.2">
      <c r="A521" s="41"/>
      <c r="B521" s="42"/>
      <c r="C521" s="42"/>
      <c r="D521" s="38"/>
      <c r="E521" s="39" t="s">
        <v>13</v>
      </c>
      <c r="F521" s="40">
        <f t="shared" si="14"/>
        <v>50</v>
      </c>
      <c r="G521" s="51"/>
      <c r="H521" s="51"/>
      <c r="I521" s="51">
        <v>50</v>
      </c>
      <c r="J521" s="51"/>
      <c r="K521" s="51"/>
    </row>
    <row r="522" spans="1:11" ht="17.100000000000001" customHeight="1" x14ac:dyDescent="0.2">
      <c r="A522" s="43"/>
      <c r="B522" s="28"/>
      <c r="C522" s="28"/>
      <c r="D522" s="38"/>
      <c r="E522" s="39" t="s">
        <v>14</v>
      </c>
      <c r="F522" s="40">
        <f t="shared" si="14"/>
        <v>0</v>
      </c>
      <c r="G522" s="51"/>
      <c r="H522" s="51"/>
      <c r="I522" s="51"/>
      <c r="J522" s="51"/>
      <c r="K522" s="51"/>
    </row>
    <row r="523" spans="1:11" ht="17.100000000000001" customHeight="1" x14ac:dyDescent="0.2">
      <c r="A523" s="37" t="s">
        <v>276</v>
      </c>
      <c r="B523" s="23" t="s">
        <v>685</v>
      </c>
      <c r="C523" s="23" t="s">
        <v>275</v>
      </c>
      <c r="D523" s="38" t="s">
        <v>497</v>
      </c>
      <c r="E523" s="39" t="s">
        <v>11</v>
      </c>
      <c r="F523" s="40">
        <f t="shared" si="14"/>
        <v>0</v>
      </c>
      <c r="G523" s="51"/>
      <c r="H523" s="51"/>
      <c r="I523" s="51"/>
      <c r="J523" s="51"/>
      <c r="K523" s="51"/>
    </row>
    <row r="524" spans="1:11" ht="17.100000000000001" customHeight="1" x14ac:dyDescent="0.2">
      <c r="A524" s="41"/>
      <c r="B524" s="42"/>
      <c r="C524" s="42"/>
      <c r="D524" s="38"/>
      <c r="E524" s="39" t="s">
        <v>12</v>
      </c>
      <c r="F524" s="40">
        <f t="shared" si="14"/>
        <v>230</v>
      </c>
      <c r="G524" s="51"/>
      <c r="H524" s="51">
        <v>230</v>
      </c>
      <c r="I524" s="51"/>
      <c r="J524" s="51"/>
      <c r="K524" s="51"/>
    </row>
    <row r="525" spans="1:11" ht="17.100000000000001" customHeight="1" x14ac:dyDescent="0.2">
      <c r="A525" s="41"/>
      <c r="B525" s="42"/>
      <c r="C525" s="42"/>
      <c r="D525" s="38"/>
      <c r="E525" s="39" t="s">
        <v>13</v>
      </c>
      <c r="F525" s="40">
        <f t="shared" si="14"/>
        <v>100</v>
      </c>
      <c r="G525" s="51"/>
      <c r="H525" s="51">
        <v>100</v>
      </c>
      <c r="I525" s="51"/>
      <c r="J525" s="51"/>
      <c r="K525" s="51"/>
    </row>
    <row r="526" spans="1:11" ht="17.100000000000001" customHeight="1" x14ac:dyDescent="0.2">
      <c r="A526" s="43"/>
      <c r="B526" s="28"/>
      <c r="C526" s="28"/>
      <c r="D526" s="38"/>
      <c r="E526" s="39" t="s">
        <v>14</v>
      </c>
      <c r="F526" s="40">
        <f t="shared" si="14"/>
        <v>0</v>
      </c>
      <c r="G526" s="51"/>
      <c r="H526" s="51"/>
      <c r="I526" s="51"/>
      <c r="J526" s="51"/>
      <c r="K526" s="51"/>
    </row>
    <row r="527" spans="1:11" s="7" customFormat="1" ht="17.100000000000001" customHeight="1" x14ac:dyDescent="0.2">
      <c r="A527" s="37" t="s">
        <v>277</v>
      </c>
      <c r="B527" s="23" t="s">
        <v>569</v>
      </c>
      <c r="C527" s="23" t="s">
        <v>208</v>
      </c>
      <c r="D527" s="23" t="s">
        <v>497</v>
      </c>
      <c r="E527" s="39" t="s">
        <v>11</v>
      </c>
      <c r="F527" s="40">
        <f t="shared" si="14"/>
        <v>0</v>
      </c>
      <c r="G527" s="51"/>
      <c r="H527" s="51"/>
      <c r="I527" s="51"/>
      <c r="J527" s="51"/>
      <c r="K527" s="51"/>
    </row>
    <row r="528" spans="1:11" s="7" customFormat="1" ht="17.100000000000001" customHeight="1" x14ac:dyDescent="0.2">
      <c r="A528" s="41"/>
      <c r="B528" s="42"/>
      <c r="C528" s="42"/>
      <c r="D528" s="42"/>
      <c r="E528" s="39" t="s">
        <v>12</v>
      </c>
      <c r="F528" s="40">
        <f t="shared" si="14"/>
        <v>0</v>
      </c>
      <c r="G528" s="51"/>
      <c r="H528" s="51"/>
      <c r="I528" s="51"/>
      <c r="J528" s="51"/>
      <c r="K528" s="51"/>
    </row>
    <row r="529" spans="1:11" s="7" customFormat="1" ht="17.100000000000001" customHeight="1" x14ac:dyDescent="0.2">
      <c r="A529" s="41"/>
      <c r="B529" s="42"/>
      <c r="C529" s="42"/>
      <c r="D529" s="42"/>
      <c r="E529" s="39" t="s">
        <v>13</v>
      </c>
      <c r="F529" s="40">
        <f t="shared" si="14"/>
        <v>15</v>
      </c>
      <c r="G529" s="51">
        <v>15</v>
      </c>
      <c r="H529" s="51"/>
      <c r="I529" s="51"/>
      <c r="J529" s="51"/>
      <c r="K529" s="51"/>
    </row>
    <row r="530" spans="1:11" s="7" customFormat="1" ht="36" customHeight="1" x14ac:dyDescent="0.2">
      <c r="A530" s="43"/>
      <c r="B530" s="28"/>
      <c r="C530" s="28"/>
      <c r="D530" s="28"/>
      <c r="E530" s="39" t="s">
        <v>14</v>
      </c>
      <c r="F530" s="40">
        <f t="shared" si="14"/>
        <v>20</v>
      </c>
      <c r="G530" s="51">
        <v>20</v>
      </c>
      <c r="H530" s="51"/>
      <c r="I530" s="51"/>
      <c r="J530" s="51"/>
      <c r="K530" s="51"/>
    </row>
    <row r="531" spans="1:11" ht="17.100000000000001" customHeight="1" x14ac:dyDescent="0.2">
      <c r="A531" s="37" t="s">
        <v>278</v>
      </c>
      <c r="B531" s="23" t="s">
        <v>460</v>
      </c>
      <c r="C531" s="23" t="s">
        <v>459</v>
      </c>
      <c r="D531" s="23" t="s">
        <v>461</v>
      </c>
      <c r="E531" s="39" t="s">
        <v>11</v>
      </c>
      <c r="F531" s="40">
        <f t="shared" si="14"/>
        <v>0</v>
      </c>
      <c r="G531" s="51"/>
      <c r="H531" s="51"/>
      <c r="I531" s="51"/>
      <c r="J531" s="51"/>
      <c r="K531" s="51"/>
    </row>
    <row r="532" spans="1:11" ht="17.100000000000001" customHeight="1" x14ac:dyDescent="0.2">
      <c r="A532" s="41"/>
      <c r="B532" s="42"/>
      <c r="C532" s="42"/>
      <c r="D532" s="42"/>
      <c r="E532" s="39" t="s">
        <v>12</v>
      </c>
      <c r="F532" s="40">
        <f t="shared" si="14"/>
        <v>650</v>
      </c>
      <c r="G532" s="51">
        <v>100</v>
      </c>
      <c r="H532" s="51">
        <v>250</v>
      </c>
      <c r="I532" s="51">
        <v>100</v>
      </c>
      <c r="J532" s="51">
        <v>100</v>
      </c>
      <c r="K532" s="51">
        <v>100</v>
      </c>
    </row>
    <row r="533" spans="1:11" s="1" customFormat="1" ht="17.100000000000001" customHeight="1" x14ac:dyDescent="0.2">
      <c r="A533" s="41"/>
      <c r="B533" s="42"/>
      <c r="C533" s="42"/>
      <c r="D533" s="42"/>
      <c r="E533" s="39" t="s">
        <v>13</v>
      </c>
      <c r="F533" s="40">
        <f t="shared" si="14"/>
        <v>0</v>
      </c>
      <c r="G533" s="51"/>
      <c r="H533" s="51"/>
      <c r="I533" s="51"/>
      <c r="J533" s="51"/>
      <c r="K533" s="51"/>
    </row>
    <row r="534" spans="1:11" s="1" customFormat="1" ht="36.75" customHeight="1" x14ac:dyDescent="0.2">
      <c r="A534" s="43"/>
      <c r="B534" s="28"/>
      <c r="C534" s="28"/>
      <c r="D534" s="28"/>
      <c r="E534" s="39" t="s">
        <v>14</v>
      </c>
      <c r="F534" s="40">
        <f t="shared" si="14"/>
        <v>2350</v>
      </c>
      <c r="G534" s="51">
        <v>900</v>
      </c>
      <c r="H534" s="51">
        <v>1000</v>
      </c>
      <c r="I534" s="51">
        <v>150</v>
      </c>
      <c r="J534" s="51">
        <v>150</v>
      </c>
      <c r="K534" s="51">
        <v>150</v>
      </c>
    </row>
    <row r="535" spans="1:11" s="1" customFormat="1" ht="17.100000000000001" customHeight="1" x14ac:dyDescent="0.2">
      <c r="A535" s="35" t="s">
        <v>112</v>
      </c>
      <c r="B535" s="71"/>
      <c r="C535" s="71"/>
      <c r="D535" s="67"/>
      <c r="E535" s="68" t="s">
        <v>11</v>
      </c>
      <c r="F535" s="69">
        <f t="shared" si="14"/>
        <v>150</v>
      </c>
      <c r="G535" s="69">
        <f t="shared" ref="G535:K538" si="15">SUM(G405,G409,G413,G417,G421,G425,G429,G433,G439,G443,G447,G451,G455,G459,G463,G467,G473,G477,G481,G485,G489,G493,G497,G501,G507,G511,G515,G519,G523,G527,G531)</f>
        <v>0</v>
      </c>
      <c r="H535" s="69">
        <f t="shared" si="15"/>
        <v>0</v>
      </c>
      <c r="I535" s="69">
        <f t="shared" si="15"/>
        <v>150</v>
      </c>
      <c r="J535" s="69">
        <f t="shared" si="15"/>
        <v>0</v>
      </c>
      <c r="K535" s="69">
        <f t="shared" si="15"/>
        <v>0</v>
      </c>
    </row>
    <row r="536" spans="1:11" s="1" customFormat="1" ht="17.100000000000001" customHeight="1" x14ac:dyDescent="0.2">
      <c r="A536" s="70"/>
      <c r="B536" s="71"/>
      <c r="C536" s="71"/>
      <c r="D536" s="72"/>
      <c r="E536" s="73" t="s">
        <v>12</v>
      </c>
      <c r="F536" s="74">
        <f t="shared" si="14"/>
        <v>1060</v>
      </c>
      <c r="G536" s="69">
        <f t="shared" si="15"/>
        <v>200</v>
      </c>
      <c r="H536" s="69">
        <f t="shared" si="15"/>
        <v>560</v>
      </c>
      <c r="I536" s="69">
        <f t="shared" si="15"/>
        <v>100</v>
      </c>
      <c r="J536" s="69">
        <f t="shared" si="15"/>
        <v>100</v>
      </c>
      <c r="K536" s="69">
        <f t="shared" si="15"/>
        <v>100</v>
      </c>
    </row>
    <row r="537" spans="1:11" ht="17.100000000000001" customHeight="1" x14ac:dyDescent="0.2">
      <c r="A537" s="70"/>
      <c r="B537" s="71"/>
      <c r="C537" s="71"/>
      <c r="D537" s="72"/>
      <c r="E537" s="73" t="s">
        <v>13</v>
      </c>
      <c r="F537" s="74">
        <f t="shared" si="14"/>
        <v>7195</v>
      </c>
      <c r="G537" s="69">
        <f t="shared" si="15"/>
        <v>4155</v>
      </c>
      <c r="H537" s="69">
        <f t="shared" si="15"/>
        <v>1460</v>
      </c>
      <c r="I537" s="69">
        <f t="shared" si="15"/>
        <v>660</v>
      </c>
      <c r="J537" s="69">
        <f t="shared" si="15"/>
        <v>620</v>
      </c>
      <c r="K537" s="69">
        <f t="shared" si="15"/>
        <v>300</v>
      </c>
    </row>
    <row r="538" spans="1:11" ht="17.100000000000001" customHeight="1" x14ac:dyDescent="0.2">
      <c r="A538" s="70"/>
      <c r="B538" s="102"/>
      <c r="C538" s="102"/>
      <c r="D538" s="72"/>
      <c r="E538" s="103" t="s">
        <v>14</v>
      </c>
      <c r="F538" s="74">
        <f t="shared" si="14"/>
        <v>4520</v>
      </c>
      <c r="G538" s="69">
        <f t="shared" si="15"/>
        <v>2570</v>
      </c>
      <c r="H538" s="69">
        <f t="shared" si="15"/>
        <v>1500</v>
      </c>
      <c r="I538" s="69">
        <f t="shared" si="15"/>
        <v>150</v>
      </c>
      <c r="J538" s="69">
        <f t="shared" si="15"/>
        <v>150</v>
      </c>
      <c r="K538" s="69">
        <f t="shared" si="15"/>
        <v>150</v>
      </c>
    </row>
    <row r="539" spans="1:11" ht="17.100000000000001" customHeight="1" x14ac:dyDescent="0.2">
      <c r="A539" s="104" t="s">
        <v>279</v>
      </c>
      <c r="B539" s="104"/>
      <c r="C539" s="104"/>
      <c r="D539" s="104"/>
      <c r="E539" s="73" t="s">
        <v>11</v>
      </c>
      <c r="F539" s="105">
        <f t="shared" ref="F539:F542" si="16">SUM(G539:K539)</f>
        <v>574797.0682000001</v>
      </c>
      <c r="G539" s="74">
        <f t="shared" ref="G539:K542" si="17">SUM(G137,G206,G249,G398,G535)</f>
        <v>133350.25939999998</v>
      </c>
      <c r="H539" s="74">
        <f t="shared" si="17"/>
        <v>105805.2772</v>
      </c>
      <c r="I539" s="74">
        <f t="shared" si="17"/>
        <v>113183.17720000001</v>
      </c>
      <c r="J539" s="74">
        <f t="shared" si="17"/>
        <v>107607.17720000001</v>
      </c>
      <c r="K539" s="74">
        <f t="shared" si="17"/>
        <v>114851.17720000001</v>
      </c>
    </row>
    <row r="540" spans="1:11" ht="17.100000000000001" customHeight="1" x14ac:dyDescent="0.2">
      <c r="A540" s="104"/>
      <c r="B540" s="104"/>
      <c r="C540" s="104"/>
      <c r="D540" s="104"/>
      <c r="E540" s="73" t="s">
        <v>12</v>
      </c>
      <c r="F540" s="105">
        <f t="shared" si="16"/>
        <v>49941.771000000001</v>
      </c>
      <c r="G540" s="74">
        <f t="shared" si="17"/>
        <v>13127.198</v>
      </c>
      <c r="H540" s="74">
        <f t="shared" si="17"/>
        <v>8350.2569999999996</v>
      </c>
      <c r="I540" s="74">
        <f t="shared" si="17"/>
        <v>9043.8009999999995</v>
      </c>
      <c r="J540" s="74">
        <f t="shared" si="17"/>
        <v>9652.1149999999998</v>
      </c>
      <c r="K540" s="74">
        <f t="shared" si="17"/>
        <v>9768.4</v>
      </c>
    </row>
    <row r="541" spans="1:11" ht="17.100000000000001" customHeight="1" x14ac:dyDescent="0.2">
      <c r="A541" s="104"/>
      <c r="B541" s="104"/>
      <c r="C541" s="104"/>
      <c r="D541" s="104"/>
      <c r="E541" s="73" t="s">
        <v>13</v>
      </c>
      <c r="F541" s="105">
        <f t="shared" si="16"/>
        <v>133575.93179999999</v>
      </c>
      <c r="G541" s="74">
        <f t="shared" si="17"/>
        <v>25483.650399999999</v>
      </c>
      <c r="H541" s="74">
        <f t="shared" si="17"/>
        <v>25772.256600000001</v>
      </c>
      <c r="I541" s="74">
        <f t="shared" si="17"/>
        <v>29776.677600000003</v>
      </c>
      <c r="J541" s="74">
        <f t="shared" si="17"/>
        <v>25845.886599999998</v>
      </c>
      <c r="K541" s="74">
        <f t="shared" si="17"/>
        <v>26697.460599999999</v>
      </c>
    </row>
    <row r="542" spans="1:11" ht="17.100000000000001" customHeight="1" x14ac:dyDescent="0.2">
      <c r="A542" s="104"/>
      <c r="B542" s="104"/>
      <c r="C542" s="104"/>
      <c r="D542" s="104"/>
      <c r="E542" s="73" t="s">
        <v>14</v>
      </c>
      <c r="F542" s="105">
        <f t="shared" si="16"/>
        <v>319208.304</v>
      </c>
      <c r="G542" s="74">
        <f>SUM(G140,G209,G252,G401,G538)</f>
        <v>25305.049599999998</v>
      </c>
      <c r="H542" s="74">
        <f t="shared" si="17"/>
        <v>52024.5916</v>
      </c>
      <c r="I542" s="74">
        <f t="shared" si="17"/>
        <v>77967.287599999996</v>
      </c>
      <c r="J542" s="74">
        <f t="shared" si="17"/>
        <v>77669.887600000002</v>
      </c>
      <c r="K542" s="74">
        <f t="shared" si="17"/>
        <v>86241.487599999993</v>
      </c>
    </row>
    <row r="543" spans="1:11" ht="32.25" customHeight="1" x14ac:dyDescent="0.2">
      <c r="A543" s="104" t="s">
        <v>571</v>
      </c>
      <c r="B543" s="104"/>
      <c r="C543" s="104"/>
      <c r="D543" s="104"/>
      <c r="E543" s="73"/>
      <c r="F543" s="105">
        <f t="shared" ref="F543:K543" si="18">SUM(F539:F542)</f>
        <v>1077523.0750000002</v>
      </c>
      <c r="G543" s="74">
        <f t="shared" si="18"/>
        <v>197266.1574</v>
      </c>
      <c r="H543" s="74">
        <f t="shared" si="18"/>
        <v>191952.3824</v>
      </c>
      <c r="I543" s="74">
        <f t="shared" si="18"/>
        <v>229970.94339999999</v>
      </c>
      <c r="J543" s="74">
        <f t="shared" si="18"/>
        <v>220775.06640000001</v>
      </c>
      <c r="K543" s="74">
        <f t="shared" si="18"/>
        <v>237558.52539999998</v>
      </c>
    </row>
    <row r="544" spans="1:11" ht="17.100000000000001" customHeight="1" x14ac:dyDescent="0.2">
      <c r="A544" s="52" t="s">
        <v>280</v>
      </c>
      <c r="B544" s="106"/>
      <c r="C544" s="106"/>
      <c r="D544" s="106"/>
      <c r="E544" s="106"/>
      <c r="F544" s="47"/>
      <c r="G544" s="47"/>
      <c r="H544" s="47"/>
      <c r="I544" s="47"/>
      <c r="J544" s="47"/>
      <c r="K544" s="48"/>
    </row>
    <row r="545" spans="1:11" ht="17.100000000000001" customHeight="1" x14ac:dyDescent="0.2">
      <c r="A545" s="30">
        <v>1</v>
      </c>
      <c r="B545" s="30">
        <v>2</v>
      </c>
      <c r="C545" s="30">
        <v>3</v>
      </c>
      <c r="D545" s="30">
        <v>4</v>
      </c>
      <c r="E545" s="30">
        <v>5</v>
      </c>
      <c r="F545" s="31">
        <v>6</v>
      </c>
      <c r="G545" s="30">
        <v>7</v>
      </c>
      <c r="H545" s="30">
        <v>8</v>
      </c>
      <c r="I545" s="30">
        <v>9</v>
      </c>
      <c r="J545" s="30">
        <v>10</v>
      </c>
      <c r="K545" s="30">
        <v>11</v>
      </c>
    </row>
    <row r="546" spans="1:11" ht="17.100000000000001" customHeight="1" x14ac:dyDescent="0.2">
      <c r="A546" s="32" t="s">
        <v>281</v>
      </c>
      <c r="B546" s="33"/>
      <c r="C546" s="33"/>
      <c r="D546" s="33"/>
      <c r="E546" s="33"/>
      <c r="F546" s="33"/>
      <c r="G546" s="33"/>
      <c r="H546" s="33"/>
      <c r="I546" s="33"/>
      <c r="J546" s="33"/>
      <c r="K546" s="34"/>
    </row>
    <row r="547" spans="1:11" ht="17.100000000000001" customHeight="1" x14ac:dyDescent="0.2">
      <c r="A547" s="37" t="s">
        <v>282</v>
      </c>
      <c r="B547" s="23" t="s">
        <v>283</v>
      </c>
      <c r="C547" s="23" t="s">
        <v>284</v>
      </c>
      <c r="D547" s="23" t="s">
        <v>573</v>
      </c>
      <c r="E547" s="44" t="s">
        <v>11</v>
      </c>
      <c r="F547" s="40">
        <f t="shared" ref="F547:F570" si="19">SUM(G547:K547)</f>
        <v>0</v>
      </c>
      <c r="G547" s="40"/>
      <c r="H547" s="40"/>
      <c r="I547" s="40"/>
      <c r="J547" s="40"/>
      <c r="K547" s="40"/>
    </row>
    <row r="548" spans="1:11" ht="17.100000000000001" customHeight="1" x14ac:dyDescent="0.2">
      <c r="A548" s="41"/>
      <c r="B548" s="42"/>
      <c r="C548" s="42"/>
      <c r="D548" s="42"/>
      <c r="E548" s="44" t="s">
        <v>12</v>
      </c>
      <c r="F548" s="40">
        <f t="shared" si="19"/>
        <v>0</v>
      </c>
      <c r="G548" s="40"/>
      <c r="H548" s="40"/>
      <c r="I548" s="40"/>
      <c r="J548" s="40"/>
      <c r="K548" s="40"/>
    </row>
    <row r="549" spans="1:11" ht="17.100000000000001" customHeight="1" x14ac:dyDescent="0.2">
      <c r="A549" s="41"/>
      <c r="B549" s="42"/>
      <c r="C549" s="42"/>
      <c r="D549" s="42"/>
      <c r="E549" s="44" t="s">
        <v>13</v>
      </c>
      <c r="F549" s="40">
        <f t="shared" si="19"/>
        <v>100</v>
      </c>
      <c r="G549" s="59">
        <v>20</v>
      </c>
      <c r="H549" s="59">
        <v>20</v>
      </c>
      <c r="I549" s="59">
        <v>20</v>
      </c>
      <c r="J549" s="59">
        <v>20</v>
      </c>
      <c r="K549" s="59">
        <v>20</v>
      </c>
    </row>
    <row r="550" spans="1:11" ht="31.5" customHeight="1" x14ac:dyDescent="0.2">
      <c r="A550" s="43"/>
      <c r="B550" s="42"/>
      <c r="C550" s="42"/>
      <c r="D550" s="28"/>
      <c r="E550" s="44" t="s">
        <v>14</v>
      </c>
      <c r="F550" s="40">
        <f t="shared" si="19"/>
        <v>115</v>
      </c>
      <c r="G550" s="40">
        <v>20</v>
      </c>
      <c r="H550" s="40">
        <v>20</v>
      </c>
      <c r="I550" s="40">
        <v>25</v>
      </c>
      <c r="J550" s="40">
        <v>25</v>
      </c>
      <c r="K550" s="40">
        <v>25</v>
      </c>
    </row>
    <row r="551" spans="1:11" ht="17.100000000000001" customHeight="1" x14ac:dyDescent="0.2">
      <c r="A551" s="46" t="s">
        <v>285</v>
      </c>
      <c r="B551" s="38" t="s">
        <v>286</v>
      </c>
      <c r="C551" s="38" t="s">
        <v>572</v>
      </c>
      <c r="D551" s="23" t="s">
        <v>574</v>
      </c>
      <c r="E551" s="44" t="s">
        <v>11</v>
      </c>
      <c r="F551" s="40">
        <f t="shared" si="19"/>
        <v>0</v>
      </c>
      <c r="G551" s="40"/>
      <c r="H551" s="40"/>
      <c r="I551" s="40"/>
      <c r="J551" s="40"/>
      <c r="K551" s="40"/>
    </row>
    <row r="552" spans="1:11" ht="17.100000000000001" customHeight="1" x14ac:dyDescent="0.2">
      <c r="A552" s="52"/>
      <c r="B552" s="38"/>
      <c r="C552" s="38"/>
      <c r="D552" s="42"/>
      <c r="E552" s="44" t="s">
        <v>12</v>
      </c>
      <c r="F552" s="40">
        <f t="shared" si="19"/>
        <v>0</v>
      </c>
      <c r="G552" s="40"/>
      <c r="H552" s="40"/>
      <c r="I552" s="40"/>
      <c r="J552" s="40"/>
      <c r="K552" s="40"/>
    </row>
    <row r="553" spans="1:11" ht="17.100000000000001" customHeight="1" x14ac:dyDescent="0.2">
      <c r="A553" s="52"/>
      <c r="B553" s="38"/>
      <c r="C553" s="38"/>
      <c r="D553" s="42"/>
      <c r="E553" s="44" t="s">
        <v>13</v>
      </c>
      <c r="F553" s="40">
        <f t="shared" si="19"/>
        <v>5000</v>
      </c>
      <c r="G553" s="40"/>
      <c r="H553" s="40">
        <v>2000</v>
      </c>
      <c r="I553" s="40">
        <v>1000</v>
      </c>
      <c r="J553" s="40">
        <v>1000</v>
      </c>
      <c r="K553" s="40">
        <v>1000</v>
      </c>
    </row>
    <row r="554" spans="1:11" ht="17.100000000000001" customHeight="1" x14ac:dyDescent="0.2">
      <c r="A554" s="54"/>
      <c r="B554" s="38"/>
      <c r="C554" s="38"/>
      <c r="D554" s="28"/>
      <c r="E554" s="44" t="s">
        <v>14</v>
      </c>
      <c r="F554" s="40">
        <f t="shared" si="19"/>
        <v>15000</v>
      </c>
      <c r="G554" s="40"/>
      <c r="H554" s="40">
        <v>3000</v>
      </c>
      <c r="I554" s="40">
        <v>3000</v>
      </c>
      <c r="J554" s="40">
        <v>3000</v>
      </c>
      <c r="K554" s="40">
        <v>6000</v>
      </c>
    </row>
    <row r="555" spans="1:11" ht="17.100000000000001" customHeight="1" x14ac:dyDescent="0.2">
      <c r="A555" s="46" t="s">
        <v>287</v>
      </c>
      <c r="B555" s="38" t="s">
        <v>472</v>
      </c>
      <c r="C555" s="38" t="s">
        <v>471</v>
      </c>
      <c r="D555" s="38" t="s">
        <v>669</v>
      </c>
      <c r="E555" s="44" t="s">
        <v>11</v>
      </c>
      <c r="F555" s="40">
        <f t="shared" si="19"/>
        <v>0</v>
      </c>
      <c r="G555" s="40"/>
      <c r="H555" s="40"/>
      <c r="I555" s="40"/>
      <c r="J555" s="40"/>
      <c r="K555" s="40"/>
    </row>
    <row r="556" spans="1:11" ht="17.100000000000001" customHeight="1" x14ac:dyDescent="0.2">
      <c r="A556" s="52"/>
      <c r="B556" s="38"/>
      <c r="C556" s="38"/>
      <c r="D556" s="38"/>
      <c r="E556" s="44" t="s">
        <v>12</v>
      </c>
      <c r="F556" s="40">
        <f t="shared" si="19"/>
        <v>0</v>
      </c>
      <c r="G556" s="40"/>
      <c r="H556" s="40"/>
      <c r="I556" s="40"/>
      <c r="J556" s="40"/>
      <c r="K556" s="40"/>
    </row>
    <row r="557" spans="1:11" ht="17.100000000000001" customHeight="1" x14ac:dyDescent="0.2">
      <c r="A557" s="52"/>
      <c r="B557" s="38"/>
      <c r="C557" s="38"/>
      <c r="D557" s="38"/>
      <c r="E557" s="44" t="s">
        <v>13</v>
      </c>
      <c r="F557" s="40">
        <f t="shared" si="19"/>
        <v>50</v>
      </c>
      <c r="G557" s="40">
        <v>30</v>
      </c>
      <c r="H557" s="40"/>
      <c r="I557" s="40">
        <v>20</v>
      </c>
      <c r="J557" s="40"/>
      <c r="K557" s="40"/>
    </row>
    <row r="558" spans="1:11" ht="42" customHeight="1" x14ac:dyDescent="0.2">
      <c r="A558" s="54"/>
      <c r="B558" s="38"/>
      <c r="C558" s="38"/>
      <c r="D558" s="38"/>
      <c r="E558" s="44" t="s">
        <v>14</v>
      </c>
      <c r="F558" s="40">
        <f t="shared" si="19"/>
        <v>0</v>
      </c>
      <c r="G558" s="40"/>
      <c r="H558" s="40"/>
      <c r="I558" s="40"/>
      <c r="J558" s="40"/>
      <c r="K558" s="40"/>
    </row>
    <row r="559" spans="1:11" ht="17.100000000000001" customHeight="1" x14ac:dyDescent="0.2">
      <c r="A559" s="37" t="s">
        <v>288</v>
      </c>
      <c r="B559" s="42" t="s">
        <v>289</v>
      </c>
      <c r="C559" s="42" t="s">
        <v>686</v>
      </c>
      <c r="D559" s="42" t="s">
        <v>134</v>
      </c>
      <c r="E559" s="44" t="s">
        <v>11</v>
      </c>
      <c r="F559" s="40">
        <f t="shared" si="19"/>
        <v>0</v>
      </c>
      <c r="G559" s="40"/>
      <c r="H559" s="40"/>
      <c r="I559" s="40"/>
      <c r="J559" s="40"/>
      <c r="K559" s="40"/>
    </row>
    <row r="560" spans="1:11" ht="17.100000000000001" customHeight="1" x14ac:dyDescent="0.2">
      <c r="A560" s="41"/>
      <c r="B560" s="42"/>
      <c r="C560" s="42"/>
      <c r="D560" s="42"/>
      <c r="E560" s="44" t="s">
        <v>12</v>
      </c>
      <c r="F560" s="40">
        <f t="shared" si="19"/>
        <v>0</v>
      </c>
      <c r="G560" s="40"/>
      <c r="H560" s="40"/>
      <c r="I560" s="40"/>
      <c r="J560" s="40"/>
      <c r="K560" s="40"/>
    </row>
    <row r="561" spans="1:11" ht="17.100000000000001" customHeight="1" x14ac:dyDescent="0.2">
      <c r="A561" s="41"/>
      <c r="B561" s="42"/>
      <c r="C561" s="42"/>
      <c r="D561" s="42"/>
      <c r="E561" s="44" t="s">
        <v>13</v>
      </c>
      <c r="F561" s="40">
        <f t="shared" si="19"/>
        <v>0</v>
      </c>
      <c r="G561" s="40"/>
      <c r="H561" s="40"/>
      <c r="I561" s="40"/>
      <c r="J561" s="40"/>
      <c r="K561" s="40"/>
    </row>
    <row r="562" spans="1:11" ht="17.100000000000001" customHeight="1" x14ac:dyDescent="0.2">
      <c r="A562" s="43"/>
      <c r="B562" s="28"/>
      <c r="C562" s="28"/>
      <c r="D562" s="28"/>
      <c r="E562" s="44" t="s">
        <v>14</v>
      </c>
      <c r="F562" s="40">
        <f t="shared" si="19"/>
        <v>1500</v>
      </c>
      <c r="G562" s="40">
        <v>1500</v>
      </c>
      <c r="H562" s="40"/>
      <c r="I562" s="40"/>
      <c r="J562" s="40"/>
      <c r="K562" s="40"/>
    </row>
    <row r="563" spans="1:11" ht="17.100000000000001" customHeight="1" x14ac:dyDescent="0.2">
      <c r="A563" s="37" t="s">
        <v>290</v>
      </c>
      <c r="B563" s="23" t="s">
        <v>291</v>
      </c>
      <c r="C563" s="23" t="s">
        <v>292</v>
      </c>
      <c r="D563" s="23" t="s">
        <v>134</v>
      </c>
      <c r="E563" s="44" t="s">
        <v>11</v>
      </c>
      <c r="F563" s="40">
        <f t="shared" si="19"/>
        <v>460</v>
      </c>
      <c r="G563" s="40">
        <v>415</v>
      </c>
      <c r="H563" s="40">
        <v>45</v>
      </c>
      <c r="I563" s="40"/>
      <c r="J563" s="40"/>
      <c r="K563" s="40"/>
    </row>
    <row r="564" spans="1:11" ht="17.100000000000001" customHeight="1" x14ac:dyDescent="0.2">
      <c r="A564" s="41"/>
      <c r="B564" s="42"/>
      <c r="C564" s="42"/>
      <c r="D564" s="42"/>
      <c r="E564" s="44" t="s">
        <v>12</v>
      </c>
      <c r="F564" s="40">
        <f t="shared" si="19"/>
        <v>0</v>
      </c>
      <c r="G564" s="40"/>
      <c r="H564" s="40"/>
      <c r="I564" s="40"/>
      <c r="J564" s="40"/>
      <c r="K564" s="40"/>
    </row>
    <row r="565" spans="1:11" ht="17.100000000000001" customHeight="1" x14ac:dyDescent="0.2">
      <c r="A565" s="41"/>
      <c r="B565" s="42"/>
      <c r="C565" s="42"/>
      <c r="D565" s="42"/>
      <c r="E565" s="44" t="s">
        <v>13</v>
      </c>
      <c r="F565" s="40">
        <f t="shared" si="19"/>
        <v>0</v>
      </c>
      <c r="G565" s="40"/>
      <c r="H565" s="40"/>
      <c r="I565" s="40"/>
      <c r="J565" s="40"/>
      <c r="K565" s="40"/>
    </row>
    <row r="566" spans="1:11" ht="17.100000000000001" customHeight="1" x14ac:dyDescent="0.2">
      <c r="A566" s="43"/>
      <c r="B566" s="28"/>
      <c r="C566" s="28"/>
      <c r="D566" s="28"/>
      <c r="E566" s="44" t="s">
        <v>14</v>
      </c>
      <c r="F566" s="40">
        <f t="shared" si="19"/>
        <v>0</v>
      </c>
      <c r="G566" s="40"/>
      <c r="H566" s="40"/>
      <c r="I566" s="40"/>
      <c r="J566" s="40"/>
      <c r="K566" s="40"/>
    </row>
    <row r="567" spans="1:11" ht="17.100000000000001" customHeight="1" x14ac:dyDescent="0.2">
      <c r="A567" s="35" t="s">
        <v>293</v>
      </c>
      <c r="B567" s="36"/>
      <c r="C567" s="36"/>
      <c r="D567" s="67"/>
      <c r="E567" s="73" t="s">
        <v>11</v>
      </c>
      <c r="F567" s="74">
        <f t="shared" si="19"/>
        <v>460</v>
      </c>
      <c r="G567" s="74">
        <f t="shared" ref="G567:K570" si="20">SUM(G547,G551,G555,G559,G563)</f>
        <v>415</v>
      </c>
      <c r="H567" s="74">
        <f t="shared" si="20"/>
        <v>45</v>
      </c>
      <c r="I567" s="74">
        <f t="shared" si="20"/>
        <v>0</v>
      </c>
      <c r="J567" s="74">
        <f t="shared" si="20"/>
        <v>0</v>
      </c>
      <c r="K567" s="74">
        <f t="shared" si="20"/>
        <v>0</v>
      </c>
    </row>
    <row r="568" spans="1:11" ht="17.100000000000001" customHeight="1" x14ac:dyDescent="0.2">
      <c r="A568" s="70"/>
      <c r="B568" s="71"/>
      <c r="C568" s="71"/>
      <c r="D568" s="72"/>
      <c r="E568" s="73" t="s">
        <v>12</v>
      </c>
      <c r="F568" s="74">
        <f t="shared" si="19"/>
        <v>0</v>
      </c>
      <c r="G568" s="74">
        <f t="shared" si="20"/>
        <v>0</v>
      </c>
      <c r="H568" s="74">
        <f t="shared" si="20"/>
        <v>0</v>
      </c>
      <c r="I568" s="74">
        <f t="shared" si="20"/>
        <v>0</v>
      </c>
      <c r="J568" s="74">
        <f t="shared" si="20"/>
        <v>0</v>
      </c>
      <c r="K568" s="74">
        <f t="shared" si="20"/>
        <v>0</v>
      </c>
    </row>
    <row r="569" spans="1:11" ht="17.100000000000001" customHeight="1" x14ac:dyDescent="0.2">
      <c r="A569" s="70"/>
      <c r="B569" s="71"/>
      <c r="C569" s="71"/>
      <c r="D569" s="72"/>
      <c r="E569" s="73" t="s">
        <v>13</v>
      </c>
      <c r="F569" s="74">
        <f t="shared" si="19"/>
        <v>5150</v>
      </c>
      <c r="G569" s="74">
        <f t="shared" si="20"/>
        <v>50</v>
      </c>
      <c r="H569" s="74">
        <f t="shared" si="20"/>
        <v>2020</v>
      </c>
      <c r="I569" s="74">
        <f t="shared" si="20"/>
        <v>1040</v>
      </c>
      <c r="J569" s="74">
        <f t="shared" si="20"/>
        <v>1020</v>
      </c>
      <c r="K569" s="74">
        <f t="shared" si="20"/>
        <v>1020</v>
      </c>
    </row>
    <row r="570" spans="1:11" ht="17.100000000000001" customHeight="1" x14ac:dyDescent="0.2">
      <c r="A570" s="75"/>
      <c r="B570" s="76"/>
      <c r="C570" s="76"/>
      <c r="D570" s="77"/>
      <c r="E570" s="73" t="s">
        <v>14</v>
      </c>
      <c r="F570" s="74">
        <f t="shared" si="19"/>
        <v>16615</v>
      </c>
      <c r="G570" s="74">
        <f t="shared" si="20"/>
        <v>1520</v>
      </c>
      <c r="H570" s="74">
        <f t="shared" si="20"/>
        <v>3020</v>
      </c>
      <c r="I570" s="74">
        <f t="shared" si="20"/>
        <v>3025</v>
      </c>
      <c r="J570" s="74">
        <f t="shared" si="20"/>
        <v>3025</v>
      </c>
      <c r="K570" s="74">
        <f t="shared" si="20"/>
        <v>6025</v>
      </c>
    </row>
    <row r="571" spans="1:11" ht="17.100000000000001" customHeight="1" x14ac:dyDescent="0.2">
      <c r="A571" s="32" t="s">
        <v>575</v>
      </c>
      <c r="B571" s="33"/>
      <c r="C571" s="33"/>
      <c r="D571" s="34"/>
      <c r="E571" s="107"/>
      <c r="F571" s="74">
        <f t="shared" ref="F571:K571" si="21">SUM(F567:F570)</f>
        <v>22225</v>
      </c>
      <c r="G571" s="74">
        <f t="shared" si="21"/>
        <v>1985</v>
      </c>
      <c r="H571" s="74">
        <f t="shared" si="21"/>
        <v>5085</v>
      </c>
      <c r="I571" s="74">
        <f t="shared" si="21"/>
        <v>4065</v>
      </c>
      <c r="J571" s="74">
        <f t="shared" si="21"/>
        <v>4045</v>
      </c>
      <c r="K571" s="74">
        <f t="shared" si="21"/>
        <v>7045</v>
      </c>
    </row>
    <row r="572" spans="1:11" ht="17.100000000000001" customHeight="1" x14ac:dyDescent="0.2">
      <c r="A572" s="32" t="s">
        <v>294</v>
      </c>
      <c r="B572" s="33"/>
      <c r="C572" s="33"/>
      <c r="D572" s="33"/>
      <c r="E572" s="33"/>
      <c r="F572" s="33"/>
      <c r="G572" s="33"/>
      <c r="H572" s="33"/>
      <c r="I572" s="33"/>
      <c r="J572" s="33"/>
      <c r="K572" s="34"/>
    </row>
    <row r="573" spans="1:11" ht="17.100000000000001" customHeight="1" x14ac:dyDescent="0.2">
      <c r="A573" s="45" t="s">
        <v>295</v>
      </c>
      <c r="B573" s="23" t="s">
        <v>296</v>
      </c>
      <c r="C573" s="23" t="s">
        <v>576</v>
      </c>
      <c r="D573" s="23" t="s">
        <v>584</v>
      </c>
      <c r="E573" s="44" t="s">
        <v>11</v>
      </c>
      <c r="F573" s="40">
        <f t="shared" ref="F573:F602" si="22">SUM(G573:K573)</f>
        <v>15288</v>
      </c>
      <c r="G573" s="40">
        <v>2296</v>
      </c>
      <c r="H573" s="40">
        <v>2912</v>
      </c>
      <c r="I573" s="40">
        <v>3360</v>
      </c>
      <c r="J573" s="40">
        <v>3360</v>
      </c>
      <c r="K573" s="40">
        <v>3360</v>
      </c>
    </row>
    <row r="574" spans="1:11" ht="17.100000000000001" customHeight="1" x14ac:dyDescent="0.2">
      <c r="A574" s="45"/>
      <c r="B574" s="42"/>
      <c r="C574" s="42"/>
      <c r="D574" s="42"/>
      <c r="E574" s="44" t="s">
        <v>12</v>
      </c>
      <c r="F574" s="40">
        <f t="shared" si="22"/>
        <v>0</v>
      </c>
      <c r="G574" s="40"/>
      <c r="H574" s="40"/>
      <c r="I574" s="40"/>
      <c r="J574" s="40"/>
      <c r="K574" s="40"/>
    </row>
    <row r="575" spans="1:11" ht="17.100000000000001" customHeight="1" x14ac:dyDescent="0.2">
      <c r="A575" s="45"/>
      <c r="B575" s="42"/>
      <c r="C575" s="42"/>
      <c r="D575" s="42"/>
      <c r="E575" s="81" t="s">
        <v>13</v>
      </c>
      <c r="F575" s="40">
        <f t="shared" si="22"/>
        <v>0</v>
      </c>
      <c r="G575" s="40"/>
      <c r="H575" s="40"/>
      <c r="I575" s="40"/>
      <c r="J575" s="40"/>
      <c r="K575" s="40"/>
    </row>
    <row r="576" spans="1:11" ht="69" customHeight="1" x14ac:dyDescent="0.2">
      <c r="A576" s="45"/>
      <c r="B576" s="28"/>
      <c r="C576" s="28"/>
      <c r="D576" s="28"/>
      <c r="E576" s="44" t="s">
        <v>14</v>
      </c>
      <c r="F576" s="40">
        <f t="shared" si="22"/>
        <v>0</v>
      </c>
      <c r="G576" s="40"/>
      <c r="H576" s="40"/>
      <c r="I576" s="40"/>
      <c r="J576" s="40"/>
      <c r="K576" s="40"/>
    </row>
    <row r="577" spans="1:11" ht="17.100000000000001" customHeight="1" x14ac:dyDescent="0.2">
      <c r="A577" s="37" t="s">
        <v>297</v>
      </c>
      <c r="B577" s="23" t="s">
        <v>298</v>
      </c>
      <c r="C577" s="23" t="s">
        <v>453</v>
      </c>
      <c r="D577" s="23" t="s">
        <v>577</v>
      </c>
      <c r="E577" s="44" t="s">
        <v>11</v>
      </c>
      <c r="F577" s="40">
        <f t="shared" si="22"/>
        <v>0</v>
      </c>
      <c r="G577" s="40"/>
      <c r="H577" s="40"/>
      <c r="I577" s="40"/>
      <c r="J577" s="40"/>
      <c r="K577" s="40"/>
    </row>
    <row r="578" spans="1:11" ht="17.100000000000001" customHeight="1" x14ac:dyDescent="0.2">
      <c r="A578" s="41"/>
      <c r="B578" s="42"/>
      <c r="C578" s="42"/>
      <c r="D578" s="42"/>
      <c r="E578" s="44" t="s">
        <v>12</v>
      </c>
      <c r="F578" s="40">
        <f t="shared" si="22"/>
        <v>0</v>
      </c>
      <c r="G578" s="40"/>
      <c r="H578" s="40"/>
      <c r="I578" s="40"/>
      <c r="J578" s="40"/>
      <c r="K578" s="40"/>
    </row>
    <row r="579" spans="1:11" ht="17.100000000000001" customHeight="1" x14ac:dyDescent="0.2">
      <c r="A579" s="41"/>
      <c r="B579" s="42"/>
      <c r="C579" s="42"/>
      <c r="D579" s="42"/>
      <c r="E579" s="81" t="s">
        <v>13</v>
      </c>
      <c r="F579" s="40">
        <f t="shared" si="22"/>
        <v>0</v>
      </c>
      <c r="G579" s="59"/>
      <c r="H579" s="59"/>
      <c r="I579" s="59"/>
      <c r="J579" s="59"/>
      <c r="K579" s="59"/>
    </row>
    <row r="580" spans="1:11" ht="17.25" customHeight="1" x14ac:dyDescent="0.2">
      <c r="A580" s="43"/>
      <c r="B580" s="28"/>
      <c r="C580" s="28"/>
      <c r="D580" s="28"/>
      <c r="E580" s="44" t="s">
        <v>14</v>
      </c>
      <c r="F580" s="40">
        <f t="shared" si="22"/>
        <v>95000</v>
      </c>
      <c r="G580" s="40">
        <v>17000</v>
      </c>
      <c r="H580" s="40">
        <v>18000</v>
      </c>
      <c r="I580" s="40">
        <v>19000</v>
      </c>
      <c r="J580" s="40">
        <v>20000</v>
      </c>
      <c r="K580" s="40">
        <v>21000</v>
      </c>
    </row>
    <row r="581" spans="1:11" ht="17.100000000000001" customHeight="1" x14ac:dyDescent="0.2">
      <c r="A581" s="46" t="s">
        <v>300</v>
      </c>
      <c r="B581" s="47"/>
      <c r="C581" s="47"/>
      <c r="D581" s="47"/>
      <c r="E581" s="47"/>
      <c r="F581" s="47"/>
      <c r="G581" s="47"/>
      <c r="H581" s="47"/>
      <c r="I581" s="47"/>
      <c r="J581" s="47"/>
      <c r="K581" s="48"/>
    </row>
    <row r="582" spans="1:11" ht="17.100000000000001" customHeight="1" x14ac:dyDescent="0.2">
      <c r="A582" s="30">
        <v>1</v>
      </c>
      <c r="B582" s="30">
        <v>2</v>
      </c>
      <c r="C582" s="30">
        <v>3</v>
      </c>
      <c r="D582" s="30">
        <v>4</v>
      </c>
      <c r="E582" s="30">
        <v>5</v>
      </c>
      <c r="F582" s="31">
        <v>6</v>
      </c>
      <c r="G582" s="30">
        <v>7</v>
      </c>
      <c r="H582" s="30">
        <v>8</v>
      </c>
      <c r="I582" s="30">
        <v>9</v>
      </c>
      <c r="J582" s="30">
        <v>10</v>
      </c>
      <c r="K582" s="30">
        <v>11</v>
      </c>
    </row>
    <row r="583" spans="1:11" ht="17.100000000000001" customHeight="1" x14ac:dyDescent="0.2">
      <c r="A583" s="37" t="s">
        <v>299</v>
      </c>
      <c r="B583" s="23" t="s">
        <v>578</v>
      </c>
      <c r="C583" s="23" t="s">
        <v>473</v>
      </c>
      <c r="D583" s="23" t="s">
        <v>263</v>
      </c>
      <c r="E583" s="50" t="s">
        <v>11</v>
      </c>
      <c r="F583" s="40">
        <f t="shared" si="22"/>
        <v>0</v>
      </c>
      <c r="G583" s="51"/>
      <c r="H583" s="51"/>
      <c r="I583" s="51"/>
      <c r="J583" s="51"/>
      <c r="K583" s="51"/>
    </row>
    <row r="584" spans="1:11" ht="17.100000000000001" customHeight="1" x14ac:dyDescent="0.2">
      <c r="A584" s="41"/>
      <c r="B584" s="42"/>
      <c r="C584" s="42"/>
      <c r="D584" s="42"/>
      <c r="E584" s="44" t="s">
        <v>12</v>
      </c>
      <c r="F584" s="40">
        <f t="shared" si="22"/>
        <v>0</v>
      </c>
      <c r="G584" s="40"/>
      <c r="H584" s="40"/>
      <c r="I584" s="40"/>
      <c r="J584" s="40"/>
      <c r="K584" s="40"/>
    </row>
    <row r="585" spans="1:11" ht="17.100000000000001" customHeight="1" x14ac:dyDescent="0.2">
      <c r="A585" s="41"/>
      <c r="B585" s="42"/>
      <c r="C585" s="42"/>
      <c r="D585" s="42"/>
      <c r="E585" s="44" t="s">
        <v>13</v>
      </c>
      <c r="F585" s="40">
        <f t="shared" si="22"/>
        <v>350</v>
      </c>
      <c r="G585" s="40"/>
      <c r="H585" s="40"/>
      <c r="I585" s="40">
        <v>350</v>
      </c>
      <c r="J585" s="40"/>
      <c r="K585" s="40"/>
    </row>
    <row r="586" spans="1:11" ht="17.100000000000001" customHeight="1" x14ac:dyDescent="0.2">
      <c r="A586" s="43"/>
      <c r="B586" s="28"/>
      <c r="C586" s="28"/>
      <c r="D586" s="28"/>
      <c r="E586" s="44" t="s">
        <v>14</v>
      </c>
      <c r="F586" s="40">
        <f t="shared" si="22"/>
        <v>400</v>
      </c>
      <c r="G586" s="40"/>
      <c r="H586" s="40"/>
      <c r="I586" s="40">
        <v>400</v>
      </c>
      <c r="J586" s="40"/>
      <c r="K586" s="40"/>
    </row>
    <row r="587" spans="1:11" ht="17.100000000000001" customHeight="1" x14ac:dyDescent="0.2">
      <c r="A587" s="37" t="s">
        <v>301</v>
      </c>
      <c r="B587" s="23" t="s">
        <v>579</v>
      </c>
      <c r="C587" s="23" t="s">
        <v>473</v>
      </c>
      <c r="D587" s="23" t="s">
        <v>302</v>
      </c>
      <c r="E587" s="44" t="s">
        <v>11</v>
      </c>
      <c r="F587" s="40">
        <f t="shared" si="22"/>
        <v>200</v>
      </c>
      <c r="G587" s="40"/>
      <c r="H587" s="40"/>
      <c r="I587" s="40"/>
      <c r="J587" s="40">
        <v>100</v>
      </c>
      <c r="K587" s="40">
        <v>100</v>
      </c>
    </row>
    <row r="588" spans="1:11" ht="17.100000000000001" customHeight="1" x14ac:dyDescent="0.2">
      <c r="A588" s="41"/>
      <c r="B588" s="42"/>
      <c r="C588" s="42"/>
      <c r="D588" s="42"/>
      <c r="E588" s="44" t="s">
        <v>12</v>
      </c>
      <c r="F588" s="40">
        <f t="shared" si="22"/>
        <v>0</v>
      </c>
      <c r="G588" s="40"/>
      <c r="H588" s="40"/>
      <c r="I588" s="40"/>
      <c r="J588" s="40"/>
      <c r="K588" s="40"/>
    </row>
    <row r="589" spans="1:11" ht="17.100000000000001" customHeight="1" x14ac:dyDescent="0.2">
      <c r="A589" s="41"/>
      <c r="B589" s="42"/>
      <c r="C589" s="42"/>
      <c r="D589" s="42"/>
      <c r="E589" s="44" t="s">
        <v>13</v>
      </c>
      <c r="F589" s="40">
        <f t="shared" si="22"/>
        <v>1800</v>
      </c>
      <c r="G589" s="40"/>
      <c r="H589" s="40"/>
      <c r="I589" s="40"/>
      <c r="J589" s="40">
        <v>900</v>
      </c>
      <c r="K589" s="40">
        <v>900</v>
      </c>
    </row>
    <row r="590" spans="1:11" ht="17.100000000000001" customHeight="1" x14ac:dyDescent="0.2">
      <c r="A590" s="43"/>
      <c r="B590" s="28"/>
      <c r="C590" s="28"/>
      <c r="D590" s="28"/>
      <c r="E590" s="44" t="s">
        <v>14</v>
      </c>
      <c r="F590" s="40">
        <f t="shared" si="22"/>
        <v>800</v>
      </c>
      <c r="G590" s="40"/>
      <c r="H590" s="40"/>
      <c r="I590" s="40"/>
      <c r="J590" s="40">
        <v>400</v>
      </c>
      <c r="K590" s="40">
        <v>400</v>
      </c>
    </row>
    <row r="591" spans="1:11" ht="17.100000000000001" customHeight="1" x14ac:dyDescent="0.2">
      <c r="A591" s="37" t="s">
        <v>303</v>
      </c>
      <c r="B591" s="23" t="s">
        <v>563</v>
      </c>
      <c r="C591" s="23" t="s">
        <v>580</v>
      </c>
      <c r="D591" s="23" t="s">
        <v>263</v>
      </c>
      <c r="E591" s="44" t="s">
        <v>11</v>
      </c>
      <c r="F591" s="40">
        <f t="shared" si="22"/>
        <v>0</v>
      </c>
      <c r="G591" s="40"/>
      <c r="H591" s="40"/>
      <c r="I591" s="40"/>
      <c r="J591" s="40"/>
      <c r="K591" s="40"/>
    </row>
    <row r="592" spans="1:11" ht="17.100000000000001" customHeight="1" x14ac:dyDescent="0.2">
      <c r="A592" s="41"/>
      <c r="B592" s="42"/>
      <c r="C592" s="42"/>
      <c r="D592" s="42"/>
      <c r="E592" s="44" t="s">
        <v>12</v>
      </c>
      <c r="F592" s="40">
        <f t="shared" si="22"/>
        <v>0</v>
      </c>
      <c r="G592" s="40"/>
      <c r="H592" s="40"/>
      <c r="I592" s="40"/>
      <c r="J592" s="40"/>
      <c r="K592" s="40"/>
    </row>
    <row r="593" spans="1:11" ht="17.100000000000001" customHeight="1" x14ac:dyDescent="0.2">
      <c r="A593" s="41"/>
      <c r="B593" s="42"/>
      <c r="C593" s="42"/>
      <c r="D593" s="42"/>
      <c r="E593" s="44" t="s">
        <v>13</v>
      </c>
      <c r="F593" s="40">
        <f t="shared" si="22"/>
        <v>70</v>
      </c>
      <c r="G593" s="40"/>
      <c r="H593" s="40"/>
      <c r="I593" s="40"/>
      <c r="J593" s="40">
        <v>70</v>
      </c>
      <c r="K593" s="40"/>
    </row>
    <row r="594" spans="1:11" ht="17.100000000000001" customHeight="1" x14ac:dyDescent="0.2">
      <c r="A594" s="43"/>
      <c r="B594" s="28"/>
      <c r="C594" s="28"/>
      <c r="D594" s="28"/>
      <c r="E594" s="44" t="s">
        <v>14</v>
      </c>
      <c r="F594" s="40">
        <f t="shared" si="22"/>
        <v>0</v>
      </c>
      <c r="G594" s="40"/>
      <c r="H594" s="40"/>
      <c r="I594" s="40"/>
      <c r="J594" s="40"/>
      <c r="K594" s="40"/>
    </row>
    <row r="595" spans="1:11" ht="17.100000000000001" customHeight="1" x14ac:dyDescent="0.2">
      <c r="A595" s="37" t="s">
        <v>304</v>
      </c>
      <c r="B595" s="23" t="s">
        <v>305</v>
      </c>
      <c r="C595" s="23" t="s">
        <v>580</v>
      </c>
      <c r="D595" s="23" t="s">
        <v>263</v>
      </c>
      <c r="E595" s="44" t="s">
        <v>11</v>
      </c>
      <c r="F595" s="40">
        <f t="shared" si="22"/>
        <v>1060</v>
      </c>
      <c r="G595" s="40"/>
      <c r="H595" s="40"/>
      <c r="I595" s="40"/>
      <c r="J595" s="40">
        <v>90</v>
      </c>
      <c r="K595" s="40">
        <v>970</v>
      </c>
    </row>
    <row r="596" spans="1:11" ht="17.100000000000001" customHeight="1" x14ac:dyDescent="0.2">
      <c r="A596" s="41"/>
      <c r="B596" s="42"/>
      <c r="C596" s="42"/>
      <c r="D596" s="42"/>
      <c r="E596" s="44" t="s">
        <v>12</v>
      </c>
      <c r="F596" s="40">
        <f t="shared" si="22"/>
        <v>0</v>
      </c>
      <c r="G596" s="40"/>
      <c r="H596" s="40"/>
      <c r="I596" s="40"/>
      <c r="J596" s="40"/>
      <c r="K596" s="40"/>
    </row>
    <row r="597" spans="1:11" ht="17.100000000000001" customHeight="1" x14ac:dyDescent="0.2">
      <c r="A597" s="41"/>
      <c r="B597" s="42"/>
      <c r="C597" s="42"/>
      <c r="D597" s="42"/>
      <c r="E597" s="44" t="s">
        <v>13</v>
      </c>
      <c r="F597" s="40">
        <f t="shared" si="22"/>
        <v>180</v>
      </c>
      <c r="G597" s="40"/>
      <c r="H597" s="40"/>
      <c r="I597" s="40"/>
      <c r="J597" s="40"/>
      <c r="K597" s="40">
        <v>180</v>
      </c>
    </row>
    <row r="598" spans="1:11" ht="17.100000000000001" customHeight="1" x14ac:dyDescent="0.2">
      <c r="A598" s="43"/>
      <c r="B598" s="28"/>
      <c r="C598" s="28"/>
      <c r="D598" s="28"/>
      <c r="E598" s="44" t="s">
        <v>14</v>
      </c>
      <c r="F598" s="40">
        <f t="shared" si="22"/>
        <v>520</v>
      </c>
      <c r="G598" s="40"/>
      <c r="H598" s="40"/>
      <c r="I598" s="40"/>
      <c r="J598" s="40"/>
      <c r="K598" s="40">
        <v>520</v>
      </c>
    </row>
    <row r="599" spans="1:11" ht="17.100000000000001" customHeight="1" x14ac:dyDescent="0.2">
      <c r="A599" s="104" t="s">
        <v>306</v>
      </c>
      <c r="B599" s="104"/>
      <c r="C599" s="104"/>
      <c r="D599" s="104"/>
      <c r="E599" s="108" t="s">
        <v>11</v>
      </c>
      <c r="F599" s="74">
        <f t="shared" si="22"/>
        <v>16548</v>
      </c>
      <c r="G599" s="74">
        <f t="shared" ref="G599:K602" si="23">SUM(G573,G577,G583,G587,G591,G595)</f>
        <v>2296</v>
      </c>
      <c r="H599" s="74">
        <f t="shared" si="23"/>
        <v>2912</v>
      </c>
      <c r="I599" s="74">
        <f t="shared" si="23"/>
        <v>3360</v>
      </c>
      <c r="J599" s="74">
        <f t="shared" si="23"/>
        <v>3550</v>
      </c>
      <c r="K599" s="74">
        <f t="shared" si="23"/>
        <v>4430</v>
      </c>
    </row>
    <row r="600" spans="1:11" ht="17.100000000000001" customHeight="1" x14ac:dyDescent="0.2">
      <c r="A600" s="104"/>
      <c r="B600" s="104"/>
      <c r="C600" s="104"/>
      <c r="D600" s="104"/>
      <c r="E600" s="108" t="s">
        <v>12</v>
      </c>
      <c r="F600" s="74">
        <f t="shared" si="22"/>
        <v>0</v>
      </c>
      <c r="G600" s="74">
        <f t="shared" si="23"/>
        <v>0</v>
      </c>
      <c r="H600" s="74">
        <f t="shared" si="23"/>
        <v>0</v>
      </c>
      <c r="I600" s="74">
        <f t="shared" si="23"/>
        <v>0</v>
      </c>
      <c r="J600" s="74">
        <f t="shared" si="23"/>
        <v>0</v>
      </c>
      <c r="K600" s="74">
        <f t="shared" si="23"/>
        <v>0</v>
      </c>
    </row>
    <row r="601" spans="1:11" ht="17.100000000000001" customHeight="1" x14ac:dyDescent="0.2">
      <c r="A601" s="104"/>
      <c r="B601" s="104"/>
      <c r="C601" s="104"/>
      <c r="D601" s="104"/>
      <c r="E601" s="108" t="s">
        <v>13</v>
      </c>
      <c r="F601" s="74">
        <f t="shared" si="22"/>
        <v>2400</v>
      </c>
      <c r="G601" s="74">
        <f t="shared" si="23"/>
        <v>0</v>
      </c>
      <c r="H601" s="74">
        <f t="shared" si="23"/>
        <v>0</v>
      </c>
      <c r="I601" s="74">
        <f t="shared" si="23"/>
        <v>350</v>
      </c>
      <c r="J601" s="74">
        <f t="shared" si="23"/>
        <v>970</v>
      </c>
      <c r="K601" s="74">
        <f t="shared" si="23"/>
        <v>1080</v>
      </c>
    </row>
    <row r="602" spans="1:11" ht="17.100000000000001" customHeight="1" x14ac:dyDescent="0.2">
      <c r="A602" s="104"/>
      <c r="B602" s="104"/>
      <c r="C602" s="104"/>
      <c r="D602" s="104"/>
      <c r="E602" s="108" t="s">
        <v>14</v>
      </c>
      <c r="F602" s="74">
        <f t="shared" si="22"/>
        <v>96720</v>
      </c>
      <c r="G602" s="74">
        <f t="shared" si="23"/>
        <v>17000</v>
      </c>
      <c r="H602" s="74">
        <f t="shared" si="23"/>
        <v>18000</v>
      </c>
      <c r="I602" s="74">
        <f t="shared" si="23"/>
        <v>19400</v>
      </c>
      <c r="J602" s="74">
        <f t="shared" si="23"/>
        <v>20400</v>
      </c>
      <c r="K602" s="74">
        <f t="shared" si="23"/>
        <v>21920</v>
      </c>
    </row>
    <row r="603" spans="1:11" ht="17.100000000000001" customHeight="1" x14ac:dyDescent="0.2">
      <c r="A603" s="32" t="s">
        <v>581</v>
      </c>
      <c r="B603" s="33"/>
      <c r="C603" s="33"/>
      <c r="D603" s="34"/>
      <c r="E603" s="107"/>
      <c r="F603" s="74">
        <f t="shared" ref="F603:K603" si="24">SUM(F599:F602)</f>
        <v>115668</v>
      </c>
      <c r="G603" s="74">
        <f t="shared" si="24"/>
        <v>19296</v>
      </c>
      <c r="H603" s="74">
        <f t="shared" si="24"/>
        <v>20912</v>
      </c>
      <c r="I603" s="74">
        <f t="shared" si="24"/>
        <v>23110</v>
      </c>
      <c r="J603" s="74">
        <f t="shared" si="24"/>
        <v>24920</v>
      </c>
      <c r="K603" s="74">
        <f t="shared" si="24"/>
        <v>27430</v>
      </c>
    </row>
    <row r="604" spans="1:11" ht="17.100000000000001" customHeight="1" x14ac:dyDescent="0.2">
      <c r="A604" s="32" t="s">
        <v>307</v>
      </c>
      <c r="B604" s="33"/>
      <c r="C604" s="33"/>
      <c r="D604" s="33"/>
      <c r="E604" s="33"/>
      <c r="F604" s="33"/>
      <c r="G604" s="33"/>
      <c r="H604" s="33"/>
      <c r="I604" s="33"/>
      <c r="J604" s="33"/>
      <c r="K604" s="34"/>
    </row>
    <row r="605" spans="1:11" ht="25.5" customHeight="1" x14ac:dyDescent="0.2">
      <c r="A605" s="109" t="s">
        <v>308</v>
      </c>
      <c r="B605" s="110"/>
      <c r="C605" s="110"/>
      <c r="D605" s="110"/>
      <c r="E605" s="110"/>
      <c r="F605" s="110"/>
      <c r="G605" s="110"/>
      <c r="H605" s="110"/>
      <c r="I605" s="110"/>
      <c r="J605" s="110"/>
      <c r="K605" s="111"/>
    </row>
    <row r="606" spans="1:11" ht="17.25" customHeight="1" x14ac:dyDescent="0.2">
      <c r="A606" s="37" t="s">
        <v>309</v>
      </c>
      <c r="B606" s="23" t="s">
        <v>582</v>
      </c>
      <c r="C606" s="23" t="s">
        <v>310</v>
      </c>
      <c r="D606" s="23" t="s">
        <v>583</v>
      </c>
      <c r="E606" s="44" t="s">
        <v>11</v>
      </c>
      <c r="F606" s="40">
        <f t="shared" ref="F606:F631" si="25">SUM(G606:K606)</f>
        <v>0</v>
      </c>
      <c r="G606" s="74"/>
      <c r="H606" s="74"/>
      <c r="I606" s="74"/>
      <c r="J606" s="74"/>
      <c r="K606" s="74"/>
    </row>
    <row r="607" spans="1:11" ht="17.25" customHeight="1" x14ac:dyDescent="0.2">
      <c r="A607" s="41"/>
      <c r="B607" s="42"/>
      <c r="C607" s="42"/>
      <c r="D607" s="42"/>
      <c r="E607" s="44" t="s">
        <v>12</v>
      </c>
      <c r="F607" s="40">
        <f t="shared" si="25"/>
        <v>1800</v>
      </c>
      <c r="G607" s="40">
        <v>600</v>
      </c>
      <c r="H607" s="40">
        <v>600</v>
      </c>
      <c r="I607" s="40">
        <v>600</v>
      </c>
      <c r="J607" s="40"/>
      <c r="K607" s="40"/>
    </row>
    <row r="608" spans="1:11" ht="17.25" customHeight="1" x14ac:dyDescent="0.2">
      <c r="A608" s="41"/>
      <c r="B608" s="42"/>
      <c r="C608" s="42"/>
      <c r="D608" s="42"/>
      <c r="E608" s="44" t="s">
        <v>13</v>
      </c>
      <c r="F608" s="40">
        <f t="shared" si="25"/>
        <v>1700</v>
      </c>
      <c r="G608" s="40">
        <v>500</v>
      </c>
      <c r="H608" s="40">
        <v>600</v>
      </c>
      <c r="I608" s="40">
        <v>600</v>
      </c>
      <c r="J608" s="40"/>
      <c r="K608" s="40"/>
    </row>
    <row r="609" spans="1:11" ht="42" customHeight="1" x14ac:dyDescent="0.2">
      <c r="A609" s="41"/>
      <c r="B609" s="42"/>
      <c r="C609" s="42"/>
      <c r="D609" s="28"/>
      <c r="E609" s="44" t="s">
        <v>14</v>
      </c>
      <c r="F609" s="40">
        <f t="shared" si="25"/>
        <v>0</v>
      </c>
      <c r="G609" s="40"/>
      <c r="H609" s="40"/>
      <c r="I609" s="40"/>
      <c r="J609" s="40"/>
      <c r="K609" s="40"/>
    </row>
    <row r="610" spans="1:11" ht="17.25" customHeight="1" x14ac:dyDescent="0.2">
      <c r="A610" s="45" t="s">
        <v>311</v>
      </c>
      <c r="B610" s="38" t="s">
        <v>687</v>
      </c>
      <c r="C610" s="38" t="s">
        <v>312</v>
      </c>
      <c r="D610" s="24" t="s">
        <v>585</v>
      </c>
      <c r="E610" s="44" t="s">
        <v>11</v>
      </c>
      <c r="F610" s="40">
        <f t="shared" si="25"/>
        <v>0</v>
      </c>
      <c r="G610" s="40"/>
      <c r="H610" s="40"/>
      <c r="I610" s="40"/>
      <c r="J610" s="40"/>
      <c r="K610" s="40"/>
    </row>
    <row r="611" spans="1:11" ht="17.25" customHeight="1" x14ac:dyDescent="0.2">
      <c r="A611" s="45"/>
      <c r="B611" s="38"/>
      <c r="C611" s="38"/>
      <c r="D611" s="62"/>
      <c r="E611" s="44" t="s">
        <v>12</v>
      </c>
      <c r="F611" s="40">
        <f t="shared" si="25"/>
        <v>0</v>
      </c>
      <c r="G611" s="40"/>
      <c r="H611" s="40"/>
      <c r="I611" s="40"/>
      <c r="J611" s="40"/>
      <c r="K611" s="40"/>
    </row>
    <row r="612" spans="1:11" ht="17.25" customHeight="1" x14ac:dyDescent="0.2">
      <c r="A612" s="45"/>
      <c r="B612" s="38"/>
      <c r="C612" s="38"/>
      <c r="D612" s="62"/>
      <c r="E612" s="44" t="s">
        <v>13</v>
      </c>
      <c r="F612" s="40">
        <f t="shared" si="25"/>
        <v>150</v>
      </c>
      <c r="G612" s="40">
        <v>100</v>
      </c>
      <c r="H612" s="40">
        <v>50</v>
      </c>
      <c r="I612" s="40"/>
      <c r="J612" s="40"/>
      <c r="K612" s="40"/>
    </row>
    <row r="613" spans="1:11" ht="17.25" customHeight="1" x14ac:dyDescent="0.2">
      <c r="A613" s="45"/>
      <c r="B613" s="38"/>
      <c r="C613" s="38"/>
      <c r="D613" s="29"/>
      <c r="E613" s="44" t="s">
        <v>14</v>
      </c>
      <c r="F613" s="40">
        <f t="shared" si="25"/>
        <v>0</v>
      </c>
      <c r="G613" s="40"/>
      <c r="H613" s="40"/>
      <c r="I613" s="40"/>
      <c r="J613" s="40"/>
      <c r="K613" s="40"/>
    </row>
    <row r="614" spans="1:11" ht="17.100000000000001" customHeight="1" x14ac:dyDescent="0.2">
      <c r="A614" s="45" t="s">
        <v>313</v>
      </c>
      <c r="B614" s="38" t="s">
        <v>314</v>
      </c>
      <c r="C614" s="38" t="s">
        <v>315</v>
      </c>
      <c r="D614" s="24" t="s">
        <v>586</v>
      </c>
      <c r="E614" s="44" t="s">
        <v>11</v>
      </c>
      <c r="F614" s="40">
        <f t="shared" si="25"/>
        <v>0</v>
      </c>
      <c r="G614" s="40"/>
      <c r="H614" s="40"/>
      <c r="I614" s="40"/>
      <c r="J614" s="40"/>
      <c r="K614" s="40"/>
    </row>
    <row r="615" spans="1:11" ht="17.100000000000001" customHeight="1" x14ac:dyDescent="0.2">
      <c r="A615" s="45"/>
      <c r="B615" s="38"/>
      <c r="C615" s="38"/>
      <c r="D615" s="62"/>
      <c r="E615" s="44" t="s">
        <v>12</v>
      </c>
      <c r="F615" s="40">
        <f t="shared" si="25"/>
        <v>0</v>
      </c>
      <c r="G615" s="40"/>
      <c r="H615" s="40"/>
      <c r="I615" s="40"/>
      <c r="J615" s="40"/>
      <c r="K615" s="40"/>
    </row>
    <row r="616" spans="1:11" ht="17.100000000000001" customHeight="1" x14ac:dyDescent="0.2">
      <c r="A616" s="45"/>
      <c r="B616" s="38"/>
      <c r="C616" s="38"/>
      <c r="D616" s="62"/>
      <c r="E616" s="44" t="s">
        <v>13</v>
      </c>
      <c r="F616" s="40">
        <f t="shared" si="25"/>
        <v>250</v>
      </c>
      <c r="G616" s="40">
        <v>50</v>
      </c>
      <c r="H616" s="40">
        <v>50</v>
      </c>
      <c r="I616" s="40">
        <v>50</v>
      </c>
      <c r="J616" s="40">
        <v>50</v>
      </c>
      <c r="K616" s="40">
        <v>50</v>
      </c>
    </row>
    <row r="617" spans="1:11" ht="69.75" customHeight="1" x14ac:dyDescent="0.2">
      <c r="A617" s="45"/>
      <c r="B617" s="38"/>
      <c r="C617" s="38"/>
      <c r="D617" s="29"/>
      <c r="E617" s="44" t="s">
        <v>14</v>
      </c>
      <c r="F617" s="40">
        <f t="shared" si="25"/>
        <v>0</v>
      </c>
      <c r="G617" s="40"/>
      <c r="H617" s="40"/>
      <c r="I617" s="40"/>
      <c r="J617" s="40"/>
      <c r="K617" s="40"/>
    </row>
    <row r="618" spans="1:11" ht="17.100000000000001" customHeight="1" x14ac:dyDescent="0.2">
      <c r="A618" s="52" t="s">
        <v>318</v>
      </c>
      <c r="B618" s="106"/>
      <c r="C618" s="106"/>
      <c r="D618" s="47"/>
      <c r="E618" s="47"/>
      <c r="F618" s="47"/>
      <c r="G618" s="47"/>
      <c r="H618" s="47"/>
      <c r="I618" s="47"/>
      <c r="J618" s="47"/>
      <c r="K618" s="48"/>
    </row>
    <row r="619" spans="1:11" ht="17.100000000000001" customHeight="1" x14ac:dyDescent="0.2">
      <c r="A619" s="30">
        <v>1</v>
      </c>
      <c r="B619" s="30">
        <v>2</v>
      </c>
      <c r="C619" s="30">
        <v>3</v>
      </c>
      <c r="D619" s="30">
        <v>4</v>
      </c>
      <c r="E619" s="30">
        <v>5</v>
      </c>
      <c r="F619" s="31">
        <v>6</v>
      </c>
      <c r="G619" s="30">
        <v>7</v>
      </c>
      <c r="H619" s="30">
        <v>8</v>
      </c>
      <c r="I619" s="30">
        <v>9</v>
      </c>
      <c r="J619" s="30">
        <v>10</v>
      </c>
      <c r="K619" s="30">
        <v>11</v>
      </c>
    </row>
    <row r="620" spans="1:11" s="7" customFormat="1" ht="17.25" customHeight="1" x14ac:dyDescent="0.2">
      <c r="A620" s="37" t="s">
        <v>316</v>
      </c>
      <c r="B620" s="23" t="s">
        <v>317</v>
      </c>
      <c r="C620" s="23" t="s">
        <v>315</v>
      </c>
      <c r="D620" s="23" t="s">
        <v>588</v>
      </c>
      <c r="E620" s="44" t="s">
        <v>11</v>
      </c>
      <c r="F620" s="40">
        <f t="shared" si="25"/>
        <v>0</v>
      </c>
      <c r="G620" s="40"/>
      <c r="H620" s="40"/>
      <c r="I620" s="40"/>
      <c r="J620" s="40"/>
      <c r="K620" s="40"/>
    </row>
    <row r="621" spans="1:11" s="7" customFormat="1" ht="17.25" customHeight="1" x14ac:dyDescent="0.2">
      <c r="A621" s="41"/>
      <c r="B621" s="42"/>
      <c r="C621" s="42"/>
      <c r="D621" s="42"/>
      <c r="E621" s="44" t="s">
        <v>12</v>
      </c>
      <c r="F621" s="40">
        <f t="shared" si="25"/>
        <v>0</v>
      </c>
      <c r="G621" s="40"/>
      <c r="H621" s="40"/>
      <c r="I621" s="40"/>
      <c r="J621" s="40"/>
      <c r="K621" s="40"/>
    </row>
    <row r="622" spans="1:11" s="7" customFormat="1" ht="17.25" customHeight="1" x14ac:dyDescent="0.2">
      <c r="A622" s="41"/>
      <c r="B622" s="42"/>
      <c r="C622" s="42"/>
      <c r="D622" s="42"/>
      <c r="E622" s="44" t="s">
        <v>13</v>
      </c>
      <c r="F622" s="40">
        <f t="shared" si="25"/>
        <v>1500</v>
      </c>
      <c r="G622" s="40">
        <v>300</v>
      </c>
      <c r="H622" s="40">
        <v>300</v>
      </c>
      <c r="I622" s="40">
        <v>300</v>
      </c>
      <c r="J622" s="40">
        <v>300</v>
      </c>
      <c r="K622" s="40">
        <v>300</v>
      </c>
    </row>
    <row r="623" spans="1:11" s="7" customFormat="1" ht="40.5" customHeight="1" x14ac:dyDescent="0.2">
      <c r="A623" s="43"/>
      <c r="B623" s="28"/>
      <c r="C623" s="28"/>
      <c r="D623" s="28"/>
      <c r="E623" s="44" t="s">
        <v>14</v>
      </c>
      <c r="F623" s="40">
        <f t="shared" si="25"/>
        <v>1000</v>
      </c>
      <c r="G623" s="40">
        <v>300</v>
      </c>
      <c r="H623" s="40">
        <v>300</v>
      </c>
      <c r="I623" s="40">
        <v>300</v>
      </c>
      <c r="J623" s="40">
        <v>100</v>
      </c>
      <c r="K623" s="40"/>
    </row>
    <row r="624" spans="1:11" ht="17.25" customHeight="1" x14ac:dyDescent="0.2">
      <c r="A624" s="37" t="s">
        <v>319</v>
      </c>
      <c r="B624" s="23" t="s">
        <v>587</v>
      </c>
      <c r="C624" s="23" t="s">
        <v>688</v>
      </c>
      <c r="D624" s="23" t="s">
        <v>589</v>
      </c>
      <c r="E624" s="44" t="s">
        <v>11</v>
      </c>
      <c r="F624" s="40">
        <f t="shared" si="25"/>
        <v>3000</v>
      </c>
      <c r="G624" s="40"/>
      <c r="H624" s="40">
        <v>1500</v>
      </c>
      <c r="I624" s="40">
        <v>1500</v>
      </c>
      <c r="J624" s="40"/>
      <c r="K624" s="40"/>
    </row>
    <row r="625" spans="1:11" ht="17.100000000000001" customHeight="1" x14ac:dyDescent="0.2">
      <c r="A625" s="41"/>
      <c r="B625" s="42"/>
      <c r="C625" s="42"/>
      <c r="D625" s="42"/>
      <c r="E625" s="44" t="s">
        <v>12</v>
      </c>
      <c r="F625" s="40">
        <f t="shared" si="25"/>
        <v>0</v>
      </c>
      <c r="G625" s="40"/>
      <c r="H625" s="40"/>
      <c r="I625" s="40"/>
      <c r="J625" s="40"/>
      <c r="K625" s="40"/>
    </row>
    <row r="626" spans="1:11" ht="17.100000000000001" customHeight="1" x14ac:dyDescent="0.2">
      <c r="A626" s="41"/>
      <c r="B626" s="42"/>
      <c r="C626" s="42"/>
      <c r="D626" s="42"/>
      <c r="E626" s="44" t="s">
        <v>13</v>
      </c>
      <c r="F626" s="40">
        <f t="shared" si="25"/>
        <v>1000</v>
      </c>
      <c r="G626" s="40"/>
      <c r="H626" s="40">
        <v>500</v>
      </c>
      <c r="I626" s="40">
        <v>500</v>
      </c>
      <c r="J626" s="40"/>
      <c r="K626" s="40"/>
    </row>
    <row r="627" spans="1:11" ht="17.100000000000001" customHeight="1" x14ac:dyDescent="0.2">
      <c r="A627" s="43"/>
      <c r="B627" s="28"/>
      <c r="C627" s="28"/>
      <c r="D627" s="28"/>
      <c r="E627" s="44" t="s">
        <v>14</v>
      </c>
      <c r="F627" s="40">
        <f t="shared" si="25"/>
        <v>2000</v>
      </c>
      <c r="G627" s="40"/>
      <c r="H627" s="40">
        <v>1000</v>
      </c>
      <c r="I627" s="40">
        <v>1000</v>
      </c>
      <c r="J627" s="40"/>
      <c r="K627" s="40"/>
    </row>
    <row r="628" spans="1:11" ht="17.100000000000001" customHeight="1" x14ac:dyDescent="0.2">
      <c r="A628" s="35" t="s">
        <v>79</v>
      </c>
      <c r="B628" s="36"/>
      <c r="C628" s="36"/>
      <c r="D628" s="67"/>
      <c r="E628" s="68" t="s">
        <v>11</v>
      </c>
      <c r="F628" s="69">
        <f t="shared" si="25"/>
        <v>3000</v>
      </c>
      <c r="G628" s="69">
        <f t="shared" ref="G628:K631" si="26">SUM(G606,G610,G614,G620,G624)</f>
        <v>0</v>
      </c>
      <c r="H628" s="69">
        <f t="shared" si="26"/>
        <v>1500</v>
      </c>
      <c r="I628" s="69">
        <f t="shared" si="26"/>
        <v>1500</v>
      </c>
      <c r="J628" s="69">
        <f t="shared" si="26"/>
        <v>0</v>
      </c>
      <c r="K628" s="69">
        <f t="shared" si="26"/>
        <v>0</v>
      </c>
    </row>
    <row r="629" spans="1:11" ht="17.100000000000001" customHeight="1" x14ac:dyDescent="0.2">
      <c r="A629" s="70"/>
      <c r="B629" s="71"/>
      <c r="C629" s="71"/>
      <c r="D629" s="72"/>
      <c r="E629" s="73" t="s">
        <v>12</v>
      </c>
      <c r="F629" s="74">
        <f t="shared" si="25"/>
        <v>1800</v>
      </c>
      <c r="G629" s="69">
        <f t="shared" si="26"/>
        <v>600</v>
      </c>
      <c r="H629" s="69">
        <f t="shared" si="26"/>
        <v>600</v>
      </c>
      <c r="I629" s="69">
        <f t="shared" si="26"/>
        <v>600</v>
      </c>
      <c r="J629" s="69">
        <f t="shared" si="26"/>
        <v>0</v>
      </c>
      <c r="K629" s="69">
        <f t="shared" si="26"/>
        <v>0</v>
      </c>
    </row>
    <row r="630" spans="1:11" ht="17.100000000000001" customHeight="1" x14ac:dyDescent="0.2">
      <c r="A630" s="70"/>
      <c r="B630" s="71"/>
      <c r="C630" s="71"/>
      <c r="D630" s="72"/>
      <c r="E630" s="73" t="s">
        <v>13</v>
      </c>
      <c r="F630" s="74">
        <f t="shared" si="25"/>
        <v>4600</v>
      </c>
      <c r="G630" s="69">
        <f t="shared" si="26"/>
        <v>950</v>
      </c>
      <c r="H630" s="69">
        <f t="shared" si="26"/>
        <v>1500</v>
      </c>
      <c r="I630" s="69">
        <f t="shared" si="26"/>
        <v>1450</v>
      </c>
      <c r="J630" s="69">
        <f t="shared" si="26"/>
        <v>350</v>
      </c>
      <c r="K630" s="69">
        <f t="shared" si="26"/>
        <v>350</v>
      </c>
    </row>
    <row r="631" spans="1:11" ht="17.100000000000001" customHeight="1" x14ac:dyDescent="0.2">
      <c r="A631" s="75"/>
      <c r="B631" s="76"/>
      <c r="C631" s="76"/>
      <c r="D631" s="77"/>
      <c r="E631" s="73" t="s">
        <v>14</v>
      </c>
      <c r="F631" s="74">
        <f t="shared" si="25"/>
        <v>3000</v>
      </c>
      <c r="G631" s="69">
        <f t="shared" si="26"/>
        <v>300</v>
      </c>
      <c r="H631" s="69">
        <f t="shared" si="26"/>
        <v>1300</v>
      </c>
      <c r="I631" s="69">
        <f t="shared" si="26"/>
        <v>1300</v>
      </c>
      <c r="J631" s="69">
        <f t="shared" si="26"/>
        <v>100</v>
      </c>
      <c r="K631" s="69">
        <f t="shared" si="26"/>
        <v>0</v>
      </c>
    </row>
    <row r="632" spans="1:11" ht="17.100000000000001" customHeight="1" x14ac:dyDescent="0.2">
      <c r="A632" s="32" t="s">
        <v>320</v>
      </c>
      <c r="B632" s="33"/>
      <c r="C632" s="33"/>
      <c r="D632" s="33"/>
      <c r="E632" s="33"/>
      <c r="F632" s="33"/>
      <c r="G632" s="33"/>
      <c r="H632" s="33"/>
      <c r="I632" s="33"/>
      <c r="J632" s="33"/>
      <c r="K632" s="34"/>
    </row>
    <row r="633" spans="1:11" ht="17.100000000000001" customHeight="1" x14ac:dyDescent="0.2">
      <c r="A633" s="45" t="s">
        <v>321</v>
      </c>
      <c r="B633" s="38" t="s">
        <v>598</v>
      </c>
      <c r="C633" s="38" t="s">
        <v>610</v>
      </c>
      <c r="D633" s="23" t="s">
        <v>476</v>
      </c>
      <c r="E633" s="44" t="s">
        <v>11</v>
      </c>
      <c r="F633" s="40">
        <f t="shared" ref="F633:F694" si="27">SUM(G633:K633)</f>
        <v>1000</v>
      </c>
      <c r="G633" s="40">
        <v>1000</v>
      </c>
      <c r="H633" s="40"/>
      <c r="I633" s="40"/>
      <c r="J633" s="40"/>
      <c r="K633" s="40"/>
    </row>
    <row r="634" spans="1:11" ht="17.100000000000001" customHeight="1" x14ac:dyDescent="0.2">
      <c r="A634" s="45"/>
      <c r="B634" s="38"/>
      <c r="C634" s="38"/>
      <c r="D634" s="42"/>
      <c r="E634" s="44" t="s">
        <v>12</v>
      </c>
      <c r="F634" s="40">
        <f t="shared" si="27"/>
        <v>0</v>
      </c>
      <c r="G634" s="40"/>
      <c r="H634" s="40"/>
      <c r="I634" s="40"/>
      <c r="J634" s="40"/>
      <c r="K634" s="40"/>
    </row>
    <row r="635" spans="1:11" ht="17.100000000000001" customHeight="1" x14ac:dyDescent="0.2">
      <c r="A635" s="45"/>
      <c r="B635" s="38"/>
      <c r="C635" s="38"/>
      <c r="D635" s="42"/>
      <c r="E635" s="44" t="s">
        <v>13</v>
      </c>
      <c r="F635" s="40">
        <f t="shared" si="27"/>
        <v>0</v>
      </c>
      <c r="G635" s="40"/>
      <c r="H635" s="40"/>
      <c r="I635" s="40"/>
      <c r="J635" s="40"/>
      <c r="K635" s="40"/>
    </row>
    <row r="636" spans="1:11" s="7" customFormat="1" ht="17.100000000000001" customHeight="1" x14ac:dyDescent="0.2">
      <c r="A636" s="45"/>
      <c r="B636" s="38"/>
      <c r="C636" s="38"/>
      <c r="D636" s="28"/>
      <c r="E636" s="44" t="s">
        <v>14</v>
      </c>
      <c r="F636" s="40">
        <f t="shared" si="27"/>
        <v>0</v>
      </c>
      <c r="G636" s="40"/>
      <c r="H636" s="40"/>
      <c r="I636" s="40"/>
      <c r="J636" s="40"/>
      <c r="K636" s="40"/>
    </row>
    <row r="637" spans="1:11" s="7" customFormat="1" ht="17.100000000000001" customHeight="1" x14ac:dyDescent="0.2">
      <c r="A637" s="37" t="s">
        <v>322</v>
      </c>
      <c r="B637" s="23" t="s">
        <v>596</v>
      </c>
      <c r="C637" s="23" t="s">
        <v>597</v>
      </c>
      <c r="D637" s="23" t="s">
        <v>591</v>
      </c>
      <c r="E637" s="44" t="s">
        <v>11</v>
      </c>
      <c r="F637" s="40">
        <f t="shared" si="27"/>
        <v>1320</v>
      </c>
      <c r="G637" s="40"/>
      <c r="H637" s="40">
        <v>1320</v>
      </c>
      <c r="I637" s="40"/>
      <c r="J637" s="40"/>
      <c r="K637" s="40"/>
    </row>
    <row r="638" spans="1:11" s="7" customFormat="1" ht="17.100000000000001" customHeight="1" x14ac:dyDescent="0.2">
      <c r="A638" s="41"/>
      <c r="B638" s="42"/>
      <c r="C638" s="42"/>
      <c r="D638" s="42"/>
      <c r="E638" s="44" t="s">
        <v>12</v>
      </c>
      <c r="F638" s="40">
        <f t="shared" si="27"/>
        <v>0</v>
      </c>
      <c r="G638" s="40"/>
      <c r="H638" s="40"/>
      <c r="I638" s="40"/>
      <c r="J638" s="40"/>
      <c r="K638" s="40"/>
    </row>
    <row r="639" spans="1:11" s="7" customFormat="1" ht="17.100000000000001" customHeight="1" x14ac:dyDescent="0.2">
      <c r="A639" s="41"/>
      <c r="B639" s="42"/>
      <c r="C639" s="42"/>
      <c r="D639" s="42"/>
      <c r="E639" s="44" t="s">
        <v>13</v>
      </c>
      <c r="F639" s="40">
        <f t="shared" si="27"/>
        <v>0</v>
      </c>
      <c r="G639" s="40"/>
      <c r="H639" s="40"/>
      <c r="I639" s="40"/>
      <c r="J639" s="40"/>
      <c r="K639" s="40"/>
    </row>
    <row r="640" spans="1:11" ht="17.100000000000001" customHeight="1" x14ac:dyDescent="0.2">
      <c r="A640" s="43"/>
      <c r="B640" s="28"/>
      <c r="C640" s="28"/>
      <c r="D640" s="28"/>
      <c r="E640" s="44" t="s">
        <v>14</v>
      </c>
      <c r="F640" s="40">
        <f t="shared" si="27"/>
        <v>0</v>
      </c>
      <c r="G640" s="40"/>
      <c r="H640" s="40"/>
      <c r="I640" s="40"/>
      <c r="J640" s="40"/>
      <c r="K640" s="40"/>
    </row>
    <row r="641" spans="1:11" ht="17.100000000000001" customHeight="1" x14ac:dyDescent="0.2">
      <c r="A641" s="37" t="s">
        <v>323</v>
      </c>
      <c r="B641" s="23" t="s">
        <v>599</v>
      </c>
      <c r="C641" s="23" t="s">
        <v>590</v>
      </c>
      <c r="D641" s="23" t="s">
        <v>592</v>
      </c>
      <c r="E641" s="44" t="s">
        <v>11</v>
      </c>
      <c r="F641" s="40">
        <f t="shared" si="27"/>
        <v>0</v>
      </c>
      <c r="G641" s="40"/>
      <c r="H641" s="40"/>
      <c r="I641" s="40"/>
      <c r="J641" s="40"/>
      <c r="K641" s="40"/>
    </row>
    <row r="642" spans="1:11" ht="17.100000000000001" customHeight="1" x14ac:dyDescent="0.2">
      <c r="A642" s="41"/>
      <c r="B642" s="42"/>
      <c r="C642" s="42"/>
      <c r="D642" s="42"/>
      <c r="E642" s="44" t="s">
        <v>12</v>
      </c>
      <c r="F642" s="40">
        <f t="shared" si="27"/>
        <v>80</v>
      </c>
      <c r="G642" s="40">
        <v>40</v>
      </c>
      <c r="H642" s="40"/>
      <c r="I642" s="40">
        <v>40</v>
      </c>
      <c r="J642" s="40"/>
      <c r="K642" s="40"/>
    </row>
    <row r="643" spans="1:11" ht="17.100000000000001" customHeight="1" x14ac:dyDescent="0.2">
      <c r="A643" s="41"/>
      <c r="B643" s="42"/>
      <c r="C643" s="42"/>
      <c r="D643" s="42"/>
      <c r="E643" s="44" t="s">
        <v>13</v>
      </c>
      <c r="F643" s="40">
        <f t="shared" si="27"/>
        <v>520</v>
      </c>
      <c r="G643" s="40">
        <v>260</v>
      </c>
      <c r="H643" s="40"/>
      <c r="I643" s="40">
        <v>260</v>
      </c>
      <c r="J643" s="40"/>
      <c r="K643" s="40"/>
    </row>
    <row r="644" spans="1:11" ht="17.100000000000001" customHeight="1" x14ac:dyDescent="0.2">
      <c r="A644" s="43"/>
      <c r="B644" s="28"/>
      <c r="C644" s="28"/>
      <c r="D644" s="28"/>
      <c r="E644" s="44" t="s">
        <v>14</v>
      </c>
      <c r="F644" s="40">
        <f t="shared" si="27"/>
        <v>4600</v>
      </c>
      <c r="G644" s="40">
        <v>2300</v>
      </c>
      <c r="H644" s="40"/>
      <c r="I644" s="40">
        <v>2300</v>
      </c>
      <c r="J644" s="40"/>
      <c r="K644" s="40"/>
    </row>
    <row r="645" spans="1:11" ht="17.100000000000001" customHeight="1" x14ac:dyDescent="0.2">
      <c r="A645" s="45" t="s">
        <v>324</v>
      </c>
      <c r="B645" s="23" t="s">
        <v>600</v>
      </c>
      <c r="C645" s="38" t="s">
        <v>610</v>
      </c>
      <c r="D645" s="23" t="s">
        <v>516</v>
      </c>
      <c r="E645" s="44" t="s">
        <v>11</v>
      </c>
      <c r="F645" s="40">
        <f t="shared" si="27"/>
        <v>1500</v>
      </c>
      <c r="G645" s="40"/>
      <c r="H645" s="40"/>
      <c r="I645" s="40"/>
      <c r="J645" s="40"/>
      <c r="K645" s="40">
        <v>1500</v>
      </c>
    </row>
    <row r="646" spans="1:11" ht="17.100000000000001" customHeight="1" x14ac:dyDescent="0.2">
      <c r="A646" s="45"/>
      <c r="B646" s="42"/>
      <c r="C646" s="38"/>
      <c r="D646" s="42"/>
      <c r="E646" s="44" t="s">
        <v>12</v>
      </c>
      <c r="F646" s="40">
        <f t="shared" si="27"/>
        <v>0</v>
      </c>
      <c r="G646" s="40"/>
      <c r="H646" s="40"/>
      <c r="I646" s="40"/>
      <c r="J646" s="40"/>
      <c r="K646" s="40"/>
    </row>
    <row r="647" spans="1:11" ht="17.100000000000001" customHeight="1" x14ac:dyDescent="0.2">
      <c r="A647" s="45"/>
      <c r="B647" s="42"/>
      <c r="C647" s="38"/>
      <c r="D647" s="42"/>
      <c r="E647" s="44" t="s">
        <v>13</v>
      </c>
      <c r="F647" s="40">
        <f t="shared" si="27"/>
        <v>200</v>
      </c>
      <c r="G647" s="40"/>
      <c r="H647" s="40"/>
      <c r="I647" s="40"/>
      <c r="J647" s="40"/>
      <c r="K647" s="40">
        <v>200</v>
      </c>
    </row>
    <row r="648" spans="1:11" ht="17.100000000000001" customHeight="1" x14ac:dyDescent="0.2">
      <c r="A648" s="45"/>
      <c r="B648" s="28"/>
      <c r="C648" s="38"/>
      <c r="D648" s="28"/>
      <c r="E648" s="44" t="s">
        <v>14</v>
      </c>
      <c r="F648" s="40">
        <f t="shared" si="27"/>
        <v>0</v>
      </c>
      <c r="G648" s="40"/>
      <c r="H648" s="40"/>
      <c r="I648" s="40"/>
      <c r="J648" s="40"/>
      <c r="K648" s="40"/>
    </row>
    <row r="649" spans="1:11" ht="17.100000000000001" customHeight="1" x14ac:dyDescent="0.2">
      <c r="A649" s="37" t="s">
        <v>325</v>
      </c>
      <c r="B649" s="23" t="s">
        <v>601</v>
      </c>
      <c r="C649" s="23" t="s">
        <v>326</v>
      </c>
      <c r="D649" s="23" t="s">
        <v>593</v>
      </c>
      <c r="E649" s="44" t="s">
        <v>11</v>
      </c>
      <c r="F649" s="40">
        <f t="shared" si="27"/>
        <v>1000</v>
      </c>
      <c r="G649" s="40"/>
      <c r="H649" s="40"/>
      <c r="I649" s="40"/>
      <c r="J649" s="40"/>
      <c r="K649" s="40">
        <v>1000</v>
      </c>
    </row>
    <row r="650" spans="1:11" ht="17.100000000000001" customHeight="1" x14ac:dyDescent="0.2">
      <c r="A650" s="41"/>
      <c r="B650" s="42"/>
      <c r="C650" s="42"/>
      <c r="D650" s="42"/>
      <c r="E650" s="44" t="s">
        <v>12</v>
      </c>
      <c r="F650" s="40">
        <f t="shared" si="27"/>
        <v>50</v>
      </c>
      <c r="G650" s="40"/>
      <c r="H650" s="40"/>
      <c r="I650" s="40"/>
      <c r="J650" s="40"/>
      <c r="K650" s="40">
        <v>50</v>
      </c>
    </row>
    <row r="651" spans="1:11" ht="17.100000000000001" customHeight="1" x14ac:dyDescent="0.2">
      <c r="A651" s="41"/>
      <c r="B651" s="42"/>
      <c r="C651" s="42"/>
      <c r="D651" s="42"/>
      <c r="E651" s="44" t="s">
        <v>13</v>
      </c>
      <c r="F651" s="40">
        <f t="shared" si="27"/>
        <v>200</v>
      </c>
      <c r="G651" s="40"/>
      <c r="H651" s="40"/>
      <c r="I651" s="40"/>
      <c r="J651" s="40"/>
      <c r="K651" s="40">
        <v>200</v>
      </c>
    </row>
    <row r="652" spans="1:11" ht="17.100000000000001" customHeight="1" x14ac:dyDescent="0.2">
      <c r="A652" s="43"/>
      <c r="B652" s="28"/>
      <c r="C652" s="28"/>
      <c r="D652" s="28"/>
      <c r="E652" s="44" t="s">
        <v>14</v>
      </c>
      <c r="F652" s="40">
        <f t="shared" si="27"/>
        <v>250</v>
      </c>
      <c r="G652" s="40"/>
      <c r="H652" s="40"/>
      <c r="I652" s="40"/>
      <c r="J652" s="40"/>
      <c r="K652" s="40">
        <v>250</v>
      </c>
    </row>
    <row r="653" spans="1:11" s="6" customFormat="1" ht="17.100000000000001" customHeight="1" x14ac:dyDescent="0.2">
      <c r="A653" s="37" t="s">
        <v>327</v>
      </c>
      <c r="B653" s="23" t="s">
        <v>602</v>
      </c>
      <c r="C653" s="23" t="s">
        <v>326</v>
      </c>
      <c r="D653" s="23" t="s">
        <v>594</v>
      </c>
      <c r="E653" s="44" t="s">
        <v>11</v>
      </c>
      <c r="F653" s="40">
        <f t="shared" si="27"/>
        <v>0</v>
      </c>
      <c r="G653" s="40"/>
      <c r="H653" s="40"/>
      <c r="I653" s="40"/>
      <c r="J653" s="40"/>
      <c r="K653" s="40"/>
    </row>
    <row r="654" spans="1:11" ht="17.100000000000001" customHeight="1" x14ac:dyDescent="0.2">
      <c r="A654" s="41"/>
      <c r="B654" s="42"/>
      <c r="C654" s="42"/>
      <c r="D654" s="42"/>
      <c r="E654" s="44" t="s">
        <v>12</v>
      </c>
      <c r="F654" s="40">
        <f t="shared" si="27"/>
        <v>100</v>
      </c>
      <c r="G654" s="40"/>
      <c r="H654" s="40">
        <v>100</v>
      </c>
      <c r="I654" s="40"/>
      <c r="J654" s="40"/>
      <c r="K654" s="40"/>
    </row>
    <row r="655" spans="1:11" ht="17.100000000000001" customHeight="1" x14ac:dyDescent="0.2">
      <c r="A655" s="41"/>
      <c r="B655" s="42"/>
      <c r="C655" s="42"/>
      <c r="D655" s="42"/>
      <c r="E655" s="44" t="s">
        <v>13</v>
      </c>
      <c r="F655" s="40">
        <f t="shared" si="27"/>
        <v>300</v>
      </c>
      <c r="G655" s="40"/>
      <c r="H655" s="40">
        <v>300</v>
      </c>
      <c r="I655" s="40"/>
      <c r="J655" s="40"/>
      <c r="K655" s="40"/>
    </row>
    <row r="656" spans="1:11" ht="50.25" customHeight="1" x14ac:dyDescent="0.2">
      <c r="A656" s="43"/>
      <c r="B656" s="28"/>
      <c r="C656" s="28"/>
      <c r="D656" s="28"/>
      <c r="E656" s="44" t="s">
        <v>14</v>
      </c>
      <c r="F656" s="40">
        <f t="shared" si="27"/>
        <v>2900</v>
      </c>
      <c r="G656" s="40"/>
      <c r="H656" s="40">
        <v>2900</v>
      </c>
      <c r="I656" s="40"/>
      <c r="J656" s="40"/>
      <c r="K656" s="40"/>
    </row>
    <row r="657" spans="1:11" ht="17.100000000000001" customHeight="1" x14ac:dyDescent="0.2">
      <c r="A657" s="46" t="s">
        <v>329</v>
      </c>
      <c r="B657" s="47"/>
      <c r="C657" s="47"/>
      <c r="D657" s="47"/>
      <c r="E657" s="47"/>
      <c r="F657" s="47"/>
      <c r="G657" s="47"/>
      <c r="H657" s="47"/>
      <c r="I657" s="47"/>
      <c r="J657" s="47"/>
      <c r="K657" s="48"/>
    </row>
    <row r="658" spans="1:11" ht="17.100000000000001" customHeight="1" x14ac:dyDescent="0.2">
      <c r="A658" s="30">
        <v>1</v>
      </c>
      <c r="B658" s="30">
        <v>2</v>
      </c>
      <c r="C658" s="30">
        <v>3</v>
      </c>
      <c r="D658" s="30">
        <v>4</v>
      </c>
      <c r="E658" s="30">
        <v>5</v>
      </c>
      <c r="F658" s="31">
        <v>6</v>
      </c>
      <c r="G658" s="30">
        <v>7</v>
      </c>
      <c r="H658" s="30">
        <v>8</v>
      </c>
      <c r="I658" s="30">
        <v>9</v>
      </c>
      <c r="J658" s="30">
        <v>10</v>
      </c>
      <c r="K658" s="30">
        <v>11</v>
      </c>
    </row>
    <row r="659" spans="1:11" ht="17.100000000000001" customHeight="1" x14ac:dyDescent="0.2">
      <c r="A659" s="37" t="s">
        <v>328</v>
      </c>
      <c r="B659" s="23" t="s">
        <v>603</v>
      </c>
      <c r="C659" s="23" t="s">
        <v>607</v>
      </c>
      <c r="D659" s="23" t="s">
        <v>611</v>
      </c>
      <c r="E659" s="44" t="s">
        <v>11</v>
      </c>
      <c r="F659" s="40">
        <f t="shared" si="27"/>
        <v>4000</v>
      </c>
      <c r="G659" s="40"/>
      <c r="H659" s="40"/>
      <c r="I659" s="40">
        <v>2000</v>
      </c>
      <c r="J659" s="40"/>
      <c r="K659" s="40">
        <v>2000</v>
      </c>
    </row>
    <row r="660" spans="1:11" ht="17.100000000000001" customHeight="1" x14ac:dyDescent="0.2">
      <c r="A660" s="41"/>
      <c r="B660" s="42"/>
      <c r="C660" s="42"/>
      <c r="D660" s="42"/>
      <c r="E660" s="44" t="s">
        <v>12</v>
      </c>
      <c r="F660" s="40">
        <f t="shared" si="27"/>
        <v>100</v>
      </c>
      <c r="G660" s="40"/>
      <c r="H660" s="40"/>
      <c r="I660" s="40">
        <v>50</v>
      </c>
      <c r="J660" s="40"/>
      <c r="K660" s="40">
        <v>50</v>
      </c>
    </row>
    <row r="661" spans="1:11" ht="17.100000000000001" customHeight="1" x14ac:dyDescent="0.2">
      <c r="A661" s="41"/>
      <c r="B661" s="42"/>
      <c r="C661" s="42"/>
      <c r="D661" s="42"/>
      <c r="E661" s="44" t="s">
        <v>13</v>
      </c>
      <c r="F661" s="40">
        <f t="shared" si="27"/>
        <v>300</v>
      </c>
      <c r="G661" s="40"/>
      <c r="H661" s="40"/>
      <c r="I661" s="40">
        <v>150</v>
      </c>
      <c r="J661" s="40"/>
      <c r="K661" s="40">
        <v>150</v>
      </c>
    </row>
    <row r="662" spans="1:11" ht="18" customHeight="1" x14ac:dyDescent="0.2">
      <c r="A662" s="43"/>
      <c r="B662" s="28"/>
      <c r="C662" s="42"/>
      <c r="D662" s="28"/>
      <c r="E662" s="44" t="s">
        <v>14</v>
      </c>
      <c r="F662" s="40">
        <f t="shared" si="27"/>
        <v>2900</v>
      </c>
      <c r="G662" s="40"/>
      <c r="H662" s="40"/>
      <c r="I662" s="40">
        <v>1450</v>
      </c>
      <c r="J662" s="40"/>
      <c r="K662" s="40">
        <v>1450</v>
      </c>
    </row>
    <row r="663" spans="1:11" ht="17.100000000000001" customHeight="1" x14ac:dyDescent="0.2">
      <c r="A663" s="37" t="s">
        <v>330</v>
      </c>
      <c r="B663" s="23" t="s">
        <v>604</v>
      </c>
      <c r="C663" s="23" t="s">
        <v>608</v>
      </c>
      <c r="D663" s="23" t="s">
        <v>612</v>
      </c>
      <c r="E663" s="39" t="s">
        <v>11</v>
      </c>
      <c r="F663" s="40">
        <f t="shared" si="27"/>
        <v>0</v>
      </c>
      <c r="G663" s="40"/>
      <c r="H663" s="40"/>
      <c r="I663" s="40"/>
      <c r="J663" s="40"/>
      <c r="K663" s="40"/>
    </row>
    <row r="664" spans="1:11" ht="17.100000000000001" customHeight="1" x14ac:dyDescent="0.2">
      <c r="A664" s="41"/>
      <c r="B664" s="42"/>
      <c r="C664" s="42"/>
      <c r="D664" s="42"/>
      <c r="E664" s="39" t="s">
        <v>12</v>
      </c>
      <c r="F664" s="40">
        <f t="shared" si="27"/>
        <v>50</v>
      </c>
      <c r="G664" s="40">
        <v>50</v>
      </c>
      <c r="H664" s="40"/>
      <c r="I664" s="40"/>
      <c r="J664" s="40"/>
      <c r="K664" s="40"/>
    </row>
    <row r="665" spans="1:11" ht="17.100000000000001" customHeight="1" x14ac:dyDescent="0.2">
      <c r="A665" s="41"/>
      <c r="B665" s="42"/>
      <c r="C665" s="42"/>
      <c r="D665" s="42"/>
      <c r="E665" s="39" t="s">
        <v>13</v>
      </c>
      <c r="F665" s="40">
        <f t="shared" si="27"/>
        <v>300</v>
      </c>
      <c r="G665" s="40">
        <v>300</v>
      </c>
      <c r="H665" s="40"/>
      <c r="I665" s="40"/>
      <c r="J665" s="40"/>
      <c r="K665" s="40"/>
    </row>
    <row r="666" spans="1:11" ht="17.100000000000001" customHeight="1" x14ac:dyDescent="0.2">
      <c r="A666" s="43"/>
      <c r="B666" s="28"/>
      <c r="C666" s="42"/>
      <c r="D666" s="28"/>
      <c r="E666" s="39" t="s">
        <v>14</v>
      </c>
      <c r="F666" s="40">
        <f t="shared" si="27"/>
        <v>1450</v>
      </c>
      <c r="G666" s="40">
        <v>1450</v>
      </c>
      <c r="H666" s="40"/>
      <c r="I666" s="40"/>
      <c r="J666" s="40"/>
      <c r="K666" s="40"/>
    </row>
    <row r="667" spans="1:11" ht="17.100000000000001" customHeight="1" x14ac:dyDescent="0.2">
      <c r="A667" s="37" t="s">
        <v>331</v>
      </c>
      <c r="B667" s="23" t="s">
        <v>605</v>
      </c>
      <c r="C667" s="23" t="s">
        <v>607</v>
      </c>
      <c r="D667" s="23" t="s">
        <v>588</v>
      </c>
      <c r="E667" s="44" t="s">
        <v>11</v>
      </c>
      <c r="F667" s="40">
        <f t="shared" si="27"/>
        <v>0</v>
      </c>
      <c r="G667" s="40"/>
      <c r="H667" s="40"/>
      <c r="I667" s="40"/>
      <c r="J667" s="40"/>
      <c r="K667" s="40"/>
    </row>
    <row r="668" spans="1:11" ht="17.100000000000001" customHeight="1" x14ac:dyDescent="0.2">
      <c r="A668" s="41"/>
      <c r="B668" s="42"/>
      <c r="C668" s="42"/>
      <c r="D668" s="42"/>
      <c r="E668" s="44" t="s">
        <v>12</v>
      </c>
      <c r="F668" s="40">
        <f t="shared" si="27"/>
        <v>50</v>
      </c>
      <c r="G668" s="40"/>
      <c r="H668" s="40">
        <v>50</v>
      </c>
      <c r="I668" s="40"/>
      <c r="J668" s="40"/>
      <c r="K668" s="40"/>
    </row>
    <row r="669" spans="1:11" ht="17.100000000000001" customHeight="1" x14ac:dyDescent="0.2">
      <c r="A669" s="41"/>
      <c r="B669" s="42"/>
      <c r="C669" s="42"/>
      <c r="D669" s="42"/>
      <c r="E669" s="44" t="s">
        <v>13</v>
      </c>
      <c r="F669" s="40">
        <f t="shared" si="27"/>
        <v>500</v>
      </c>
      <c r="G669" s="40"/>
      <c r="H669" s="40">
        <v>500</v>
      </c>
      <c r="I669" s="40"/>
      <c r="J669" s="40"/>
      <c r="K669" s="40"/>
    </row>
    <row r="670" spans="1:11" ht="17.100000000000001" customHeight="1" x14ac:dyDescent="0.2">
      <c r="A670" s="43"/>
      <c r="B670" s="28"/>
      <c r="C670" s="42"/>
      <c r="D670" s="28"/>
      <c r="E670" s="44" t="s">
        <v>14</v>
      </c>
      <c r="F670" s="40">
        <f t="shared" si="27"/>
        <v>2950</v>
      </c>
      <c r="G670" s="40"/>
      <c r="H670" s="40">
        <v>2950</v>
      </c>
      <c r="I670" s="40"/>
      <c r="J670" s="40"/>
      <c r="K670" s="40"/>
    </row>
    <row r="671" spans="1:11" ht="17.100000000000001" customHeight="1" x14ac:dyDescent="0.2">
      <c r="A671" s="37" t="s">
        <v>332</v>
      </c>
      <c r="B671" s="23" t="s">
        <v>606</v>
      </c>
      <c r="C671" s="23" t="s">
        <v>609</v>
      </c>
      <c r="D671" s="38" t="s">
        <v>669</v>
      </c>
      <c r="E671" s="44" t="s">
        <v>11</v>
      </c>
      <c r="F671" s="40">
        <f t="shared" si="27"/>
        <v>0</v>
      </c>
      <c r="G671" s="40"/>
      <c r="H671" s="40"/>
      <c r="I671" s="40"/>
      <c r="J671" s="40"/>
      <c r="K671" s="40"/>
    </row>
    <row r="672" spans="1:11" ht="17.100000000000001" customHeight="1" x14ac:dyDescent="0.2">
      <c r="A672" s="41"/>
      <c r="B672" s="42"/>
      <c r="C672" s="42"/>
      <c r="D672" s="38"/>
      <c r="E672" s="44" t="s">
        <v>12</v>
      </c>
      <c r="F672" s="40">
        <f t="shared" si="27"/>
        <v>150</v>
      </c>
      <c r="G672" s="40">
        <v>50</v>
      </c>
      <c r="H672" s="40"/>
      <c r="I672" s="40"/>
      <c r="J672" s="40">
        <v>50</v>
      </c>
      <c r="K672" s="40">
        <v>50</v>
      </c>
    </row>
    <row r="673" spans="1:11" ht="17.100000000000001" customHeight="1" x14ac:dyDescent="0.2">
      <c r="A673" s="41"/>
      <c r="B673" s="42"/>
      <c r="C673" s="42"/>
      <c r="D673" s="38"/>
      <c r="E673" s="44" t="s">
        <v>13</v>
      </c>
      <c r="F673" s="40">
        <f t="shared" si="27"/>
        <v>300</v>
      </c>
      <c r="G673" s="40">
        <v>100</v>
      </c>
      <c r="H673" s="40"/>
      <c r="I673" s="40"/>
      <c r="J673" s="40">
        <v>100</v>
      </c>
      <c r="K673" s="40">
        <v>100</v>
      </c>
    </row>
    <row r="674" spans="1:11" ht="48" customHeight="1" x14ac:dyDescent="0.2">
      <c r="A674" s="43"/>
      <c r="B674" s="28"/>
      <c r="C674" s="42"/>
      <c r="D674" s="38"/>
      <c r="E674" s="81" t="s">
        <v>14</v>
      </c>
      <c r="F674" s="40">
        <f t="shared" si="27"/>
        <v>5550</v>
      </c>
      <c r="G674" s="40">
        <v>1850</v>
      </c>
      <c r="H674" s="40"/>
      <c r="I674" s="40"/>
      <c r="J674" s="40">
        <v>1850</v>
      </c>
      <c r="K674" s="40">
        <v>1850</v>
      </c>
    </row>
    <row r="675" spans="1:11" ht="17.100000000000001" customHeight="1" x14ac:dyDescent="0.2">
      <c r="A675" s="37" t="s">
        <v>333</v>
      </c>
      <c r="B675" s="23" t="s">
        <v>595</v>
      </c>
      <c r="C675" s="23" t="s">
        <v>689</v>
      </c>
      <c r="D675" s="38" t="s">
        <v>613</v>
      </c>
      <c r="E675" s="44" t="s">
        <v>11</v>
      </c>
      <c r="F675" s="40">
        <f t="shared" si="27"/>
        <v>0</v>
      </c>
      <c r="G675" s="40"/>
      <c r="H675" s="40"/>
      <c r="I675" s="40"/>
      <c r="J675" s="40"/>
      <c r="K675" s="40"/>
    </row>
    <row r="676" spans="1:11" ht="17.100000000000001" customHeight="1" x14ac:dyDescent="0.2">
      <c r="A676" s="41"/>
      <c r="B676" s="42"/>
      <c r="C676" s="42"/>
      <c r="D676" s="38"/>
      <c r="E676" s="44" t="s">
        <v>12</v>
      </c>
      <c r="F676" s="40">
        <f t="shared" si="27"/>
        <v>0</v>
      </c>
      <c r="G676" s="40"/>
      <c r="H676" s="40"/>
      <c r="I676" s="40"/>
      <c r="J676" s="40"/>
      <c r="K676" s="40"/>
    </row>
    <row r="677" spans="1:11" ht="17.100000000000001" customHeight="1" x14ac:dyDescent="0.2">
      <c r="A677" s="41"/>
      <c r="B677" s="42"/>
      <c r="C677" s="42"/>
      <c r="D677" s="38"/>
      <c r="E677" s="44" t="s">
        <v>13</v>
      </c>
      <c r="F677" s="40">
        <f t="shared" si="27"/>
        <v>2000</v>
      </c>
      <c r="G677" s="40"/>
      <c r="H677" s="40"/>
      <c r="I677" s="40">
        <v>2000</v>
      </c>
      <c r="J677" s="40"/>
      <c r="K677" s="40"/>
    </row>
    <row r="678" spans="1:11" ht="48.75" customHeight="1" x14ac:dyDescent="0.2">
      <c r="A678" s="43"/>
      <c r="B678" s="28"/>
      <c r="C678" s="42"/>
      <c r="D678" s="38"/>
      <c r="E678" s="44" t="s">
        <v>14</v>
      </c>
      <c r="F678" s="40">
        <f>SUM(G678:K678)</f>
        <v>0</v>
      </c>
      <c r="G678" s="40"/>
      <c r="H678" s="40"/>
      <c r="I678" s="40"/>
      <c r="J678" s="40"/>
      <c r="K678" s="40"/>
    </row>
    <row r="679" spans="1:11" ht="17.100000000000001" customHeight="1" x14ac:dyDescent="0.2">
      <c r="A679" s="37" t="s">
        <v>334</v>
      </c>
      <c r="B679" s="23" t="s">
        <v>335</v>
      </c>
      <c r="C679" s="23" t="s">
        <v>690</v>
      </c>
      <c r="D679" s="38" t="s">
        <v>490</v>
      </c>
      <c r="E679" s="44" t="s">
        <v>11</v>
      </c>
      <c r="F679" s="40">
        <f t="shared" si="27"/>
        <v>0</v>
      </c>
      <c r="G679" s="51"/>
      <c r="H679" s="51"/>
      <c r="I679" s="51"/>
      <c r="J679" s="51"/>
      <c r="K679" s="51"/>
    </row>
    <row r="680" spans="1:11" ht="17.100000000000001" customHeight="1" x14ac:dyDescent="0.2">
      <c r="A680" s="41"/>
      <c r="B680" s="42"/>
      <c r="C680" s="42"/>
      <c r="D680" s="38"/>
      <c r="E680" s="44" t="s">
        <v>12</v>
      </c>
      <c r="F680" s="40">
        <f t="shared" si="27"/>
        <v>450</v>
      </c>
      <c r="G680" s="51">
        <v>50</v>
      </c>
      <c r="H680" s="51">
        <v>250</v>
      </c>
      <c r="I680" s="51">
        <v>50</v>
      </c>
      <c r="J680" s="51">
        <v>50</v>
      </c>
      <c r="K680" s="51">
        <v>50</v>
      </c>
    </row>
    <row r="681" spans="1:11" ht="17.100000000000001" customHeight="1" x14ac:dyDescent="0.2">
      <c r="A681" s="41"/>
      <c r="B681" s="42"/>
      <c r="C681" s="42"/>
      <c r="D681" s="38"/>
      <c r="E681" s="44" t="s">
        <v>13</v>
      </c>
      <c r="F681" s="40">
        <f t="shared" si="27"/>
        <v>8250</v>
      </c>
      <c r="G681" s="51">
        <v>1650</v>
      </c>
      <c r="H681" s="51">
        <v>1650</v>
      </c>
      <c r="I681" s="51">
        <v>1650</v>
      </c>
      <c r="J681" s="51">
        <v>1650</v>
      </c>
      <c r="K681" s="51">
        <v>1650</v>
      </c>
    </row>
    <row r="682" spans="1:11" ht="17.100000000000001" customHeight="1" x14ac:dyDescent="0.2">
      <c r="A682" s="43"/>
      <c r="B682" s="28"/>
      <c r="C682" s="42"/>
      <c r="D682" s="38"/>
      <c r="E682" s="44" t="s">
        <v>14</v>
      </c>
      <c r="F682" s="40">
        <f t="shared" si="27"/>
        <v>7800</v>
      </c>
      <c r="G682" s="51">
        <v>1600</v>
      </c>
      <c r="H682" s="51">
        <v>1400</v>
      </c>
      <c r="I682" s="51">
        <v>1600</v>
      </c>
      <c r="J682" s="51">
        <v>1600</v>
      </c>
      <c r="K682" s="51">
        <v>1600</v>
      </c>
    </row>
    <row r="683" spans="1:11" ht="17.100000000000001" customHeight="1" x14ac:dyDescent="0.2">
      <c r="A683" s="37" t="s">
        <v>336</v>
      </c>
      <c r="B683" s="23" t="s">
        <v>337</v>
      </c>
      <c r="C683" s="38" t="s">
        <v>691</v>
      </c>
      <c r="D683" s="23" t="s">
        <v>551</v>
      </c>
      <c r="E683" s="44" t="s">
        <v>11</v>
      </c>
      <c r="F683" s="40">
        <f t="shared" si="27"/>
        <v>1300</v>
      </c>
      <c r="G683" s="51">
        <v>1300</v>
      </c>
      <c r="H683" s="51"/>
      <c r="I683" s="51"/>
      <c r="J683" s="51"/>
      <c r="K683" s="51"/>
    </row>
    <row r="684" spans="1:11" ht="17.100000000000001" customHeight="1" x14ac:dyDescent="0.2">
      <c r="A684" s="41"/>
      <c r="B684" s="42"/>
      <c r="C684" s="38"/>
      <c r="D684" s="42"/>
      <c r="E684" s="44" t="s">
        <v>12</v>
      </c>
      <c r="F684" s="40">
        <f t="shared" si="27"/>
        <v>0</v>
      </c>
      <c r="G684" s="51"/>
      <c r="H684" s="51"/>
      <c r="I684" s="51"/>
      <c r="J684" s="51"/>
      <c r="K684" s="51"/>
    </row>
    <row r="685" spans="1:11" ht="17.25" customHeight="1" x14ac:dyDescent="0.2">
      <c r="A685" s="41"/>
      <c r="B685" s="42"/>
      <c r="C685" s="38"/>
      <c r="D685" s="42"/>
      <c r="E685" s="44" t="s">
        <v>13</v>
      </c>
      <c r="F685" s="40">
        <f t="shared" si="27"/>
        <v>130</v>
      </c>
      <c r="G685" s="51">
        <v>130</v>
      </c>
      <c r="H685" s="51"/>
      <c r="I685" s="51"/>
      <c r="J685" s="51"/>
      <c r="K685" s="51"/>
    </row>
    <row r="686" spans="1:11" ht="16.5" customHeight="1" x14ac:dyDescent="0.2">
      <c r="A686" s="43"/>
      <c r="B686" s="42"/>
      <c r="C686" s="23"/>
      <c r="D686" s="28"/>
      <c r="E686" s="44" t="s">
        <v>14</v>
      </c>
      <c r="F686" s="40">
        <f t="shared" si="27"/>
        <v>0</v>
      </c>
      <c r="G686" s="51"/>
      <c r="H686" s="51"/>
      <c r="I686" s="51"/>
      <c r="J686" s="51"/>
      <c r="K686" s="51"/>
    </row>
    <row r="687" spans="1:11" ht="17.100000000000001" customHeight="1" x14ac:dyDescent="0.2">
      <c r="A687" s="37" t="s">
        <v>338</v>
      </c>
      <c r="B687" s="38" t="s">
        <v>339</v>
      </c>
      <c r="C687" s="38" t="s">
        <v>692</v>
      </c>
      <c r="D687" s="23" t="s">
        <v>614</v>
      </c>
      <c r="E687" s="44" t="s">
        <v>11</v>
      </c>
      <c r="F687" s="40">
        <f t="shared" si="27"/>
        <v>0</v>
      </c>
      <c r="G687" s="51"/>
      <c r="H687" s="51"/>
      <c r="I687" s="51"/>
      <c r="J687" s="51"/>
      <c r="K687" s="51"/>
    </row>
    <row r="688" spans="1:11" ht="17.100000000000001" customHeight="1" x14ac:dyDescent="0.2">
      <c r="A688" s="41"/>
      <c r="B688" s="38"/>
      <c r="C688" s="38"/>
      <c r="D688" s="42"/>
      <c r="E688" s="44" t="s">
        <v>12</v>
      </c>
      <c r="F688" s="40">
        <f t="shared" si="27"/>
        <v>40</v>
      </c>
      <c r="G688" s="51"/>
      <c r="H688" s="51"/>
      <c r="I688" s="51"/>
      <c r="J688" s="51"/>
      <c r="K688" s="51">
        <v>40</v>
      </c>
    </row>
    <row r="689" spans="1:11" ht="17.100000000000001" customHeight="1" x14ac:dyDescent="0.2">
      <c r="A689" s="41"/>
      <c r="B689" s="38"/>
      <c r="C689" s="38"/>
      <c r="D689" s="42"/>
      <c r="E689" s="44" t="s">
        <v>13</v>
      </c>
      <c r="F689" s="40">
        <f t="shared" si="27"/>
        <v>160</v>
      </c>
      <c r="G689" s="51"/>
      <c r="H689" s="51"/>
      <c r="I689" s="51"/>
      <c r="J689" s="51"/>
      <c r="K689" s="51">
        <v>160</v>
      </c>
    </row>
    <row r="690" spans="1:11" ht="36.75" customHeight="1" x14ac:dyDescent="0.2">
      <c r="A690" s="43"/>
      <c r="B690" s="38"/>
      <c r="C690" s="38"/>
      <c r="D690" s="28"/>
      <c r="E690" s="44" t="s">
        <v>14</v>
      </c>
      <c r="F690" s="40">
        <f t="shared" si="27"/>
        <v>1400</v>
      </c>
      <c r="G690" s="51"/>
      <c r="H690" s="51"/>
      <c r="I690" s="51"/>
      <c r="J690" s="51"/>
      <c r="K690" s="51">
        <v>1400</v>
      </c>
    </row>
    <row r="691" spans="1:11" ht="17.100000000000001" customHeight="1" x14ac:dyDescent="0.2">
      <c r="A691" s="35" t="s">
        <v>79</v>
      </c>
      <c r="B691" s="36"/>
      <c r="C691" s="36"/>
      <c r="D691" s="67"/>
      <c r="E691" s="68" t="s">
        <v>11</v>
      </c>
      <c r="F691" s="74">
        <f t="shared" si="27"/>
        <v>10120</v>
      </c>
      <c r="G691" s="69">
        <f t="shared" ref="G691:K694" si="28">SUM(G633,G637,G641,G645,G649,G653,G659,G663,G667,G671,G675,G679,G683,G687)</f>
        <v>2300</v>
      </c>
      <c r="H691" s="69">
        <f t="shared" si="28"/>
        <v>1320</v>
      </c>
      <c r="I691" s="69">
        <f t="shared" si="28"/>
        <v>2000</v>
      </c>
      <c r="J691" s="69">
        <f t="shared" si="28"/>
        <v>0</v>
      </c>
      <c r="K691" s="69">
        <f t="shared" si="28"/>
        <v>4500</v>
      </c>
    </row>
    <row r="692" spans="1:11" ht="17.100000000000001" customHeight="1" x14ac:dyDescent="0.2">
      <c r="A692" s="70"/>
      <c r="B692" s="71"/>
      <c r="C692" s="71"/>
      <c r="D692" s="72"/>
      <c r="E692" s="73" t="s">
        <v>12</v>
      </c>
      <c r="F692" s="74">
        <f t="shared" si="27"/>
        <v>1070</v>
      </c>
      <c r="G692" s="69">
        <f t="shared" si="28"/>
        <v>190</v>
      </c>
      <c r="H692" s="69">
        <f t="shared" si="28"/>
        <v>400</v>
      </c>
      <c r="I692" s="69">
        <f t="shared" si="28"/>
        <v>140</v>
      </c>
      <c r="J692" s="69">
        <f t="shared" si="28"/>
        <v>100</v>
      </c>
      <c r="K692" s="69">
        <f t="shared" si="28"/>
        <v>240</v>
      </c>
    </row>
    <row r="693" spans="1:11" ht="17.100000000000001" customHeight="1" x14ac:dyDescent="0.2">
      <c r="A693" s="70"/>
      <c r="B693" s="71"/>
      <c r="C693" s="71"/>
      <c r="D693" s="72"/>
      <c r="E693" s="73" t="s">
        <v>13</v>
      </c>
      <c r="F693" s="74">
        <f t="shared" si="27"/>
        <v>13160</v>
      </c>
      <c r="G693" s="69">
        <f t="shared" si="28"/>
        <v>2440</v>
      </c>
      <c r="H693" s="69">
        <f t="shared" si="28"/>
        <v>2450</v>
      </c>
      <c r="I693" s="69">
        <f t="shared" si="28"/>
        <v>4060</v>
      </c>
      <c r="J693" s="69">
        <f t="shared" si="28"/>
        <v>1750</v>
      </c>
      <c r="K693" s="69">
        <f t="shared" si="28"/>
        <v>2460</v>
      </c>
    </row>
    <row r="694" spans="1:11" ht="16.5" customHeight="1" x14ac:dyDescent="0.2">
      <c r="A694" s="75"/>
      <c r="B694" s="76"/>
      <c r="C694" s="76"/>
      <c r="D694" s="77"/>
      <c r="E694" s="73" t="s">
        <v>14</v>
      </c>
      <c r="F694" s="74">
        <f t="shared" si="27"/>
        <v>29800</v>
      </c>
      <c r="G694" s="69">
        <f t="shared" si="28"/>
        <v>7200</v>
      </c>
      <c r="H694" s="69">
        <f t="shared" si="28"/>
        <v>7250</v>
      </c>
      <c r="I694" s="69">
        <f t="shared" si="28"/>
        <v>5350</v>
      </c>
      <c r="J694" s="69">
        <f t="shared" si="28"/>
        <v>3450</v>
      </c>
      <c r="K694" s="69">
        <f t="shared" si="28"/>
        <v>6550</v>
      </c>
    </row>
    <row r="695" spans="1:11" ht="17.100000000000001" customHeight="1" x14ac:dyDescent="0.2">
      <c r="A695" s="46" t="s">
        <v>343</v>
      </c>
      <c r="B695" s="47"/>
      <c r="C695" s="47"/>
      <c r="D695" s="47"/>
      <c r="E695" s="47"/>
      <c r="F695" s="47"/>
      <c r="G695" s="47"/>
      <c r="H695" s="47"/>
      <c r="I695" s="47"/>
      <c r="J695" s="47"/>
      <c r="K695" s="48"/>
    </row>
    <row r="696" spans="1:11" ht="17.100000000000001" customHeight="1" x14ac:dyDescent="0.2">
      <c r="A696" s="30">
        <v>1</v>
      </c>
      <c r="B696" s="30">
        <v>2</v>
      </c>
      <c r="C696" s="30">
        <v>3</v>
      </c>
      <c r="D696" s="30">
        <v>4</v>
      </c>
      <c r="E696" s="30">
        <v>5</v>
      </c>
      <c r="F696" s="31">
        <v>6</v>
      </c>
      <c r="G696" s="30">
        <v>7</v>
      </c>
      <c r="H696" s="30">
        <v>8</v>
      </c>
      <c r="I696" s="30">
        <v>9</v>
      </c>
      <c r="J696" s="30">
        <v>10</v>
      </c>
      <c r="K696" s="30">
        <v>11</v>
      </c>
    </row>
    <row r="697" spans="1:11" ht="17.100000000000001" customHeight="1" x14ac:dyDescent="0.2">
      <c r="A697" s="75" t="s">
        <v>340</v>
      </c>
      <c r="B697" s="76"/>
      <c r="C697" s="76"/>
      <c r="D697" s="76"/>
      <c r="E697" s="76"/>
      <c r="F697" s="76"/>
      <c r="G697" s="76"/>
      <c r="H697" s="76"/>
      <c r="I697" s="76"/>
      <c r="J697" s="76"/>
      <c r="K697" s="77"/>
    </row>
    <row r="698" spans="1:11" ht="17.100000000000001" customHeight="1" x14ac:dyDescent="0.2">
      <c r="A698" s="37" t="s">
        <v>341</v>
      </c>
      <c r="B698" s="23" t="s">
        <v>693</v>
      </c>
      <c r="C698" s="23" t="s">
        <v>342</v>
      </c>
      <c r="D698" s="23" t="s">
        <v>476</v>
      </c>
      <c r="E698" s="50" t="s">
        <v>11</v>
      </c>
      <c r="F698" s="40">
        <f t="shared" ref="F698:F767" si="29">SUM(G698:K698)</f>
        <v>1000</v>
      </c>
      <c r="G698" s="51">
        <v>200</v>
      </c>
      <c r="H698" s="51">
        <v>200</v>
      </c>
      <c r="I698" s="51">
        <v>200</v>
      </c>
      <c r="J698" s="51">
        <v>200</v>
      </c>
      <c r="K698" s="51">
        <v>200</v>
      </c>
    </row>
    <row r="699" spans="1:11" ht="17.100000000000001" customHeight="1" x14ac:dyDescent="0.2">
      <c r="A699" s="41"/>
      <c r="B699" s="42"/>
      <c r="C699" s="42"/>
      <c r="D699" s="42"/>
      <c r="E699" s="44" t="s">
        <v>12</v>
      </c>
      <c r="F699" s="40">
        <f t="shared" si="29"/>
        <v>0</v>
      </c>
      <c r="G699" s="40"/>
      <c r="H699" s="40"/>
      <c r="I699" s="40"/>
      <c r="J699" s="40"/>
      <c r="K699" s="40"/>
    </row>
    <row r="700" spans="1:11" ht="17.100000000000001" customHeight="1" x14ac:dyDescent="0.2">
      <c r="A700" s="41"/>
      <c r="B700" s="42"/>
      <c r="C700" s="42"/>
      <c r="D700" s="42"/>
      <c r="E700" s="44" t="s">
        <v>13</v>
      </c>
      <c r="F700" s="40">
        <f t="shared" si="29"/>
        <v>0</v>
      </c>
      <c r="G700" s="40"/>
      <c r="H700" s="40"/>
      <c r="I700" s="40"/>
      <c r="J700" s="40"/>
      <c r="K700" s="40"/>
    </row>
    <row r="701" spans="1:11" ht="17.25" customHeight="1" x14ac:dyDescent="0.2">
      <c r="A701" s="43"/>
      <c r="B701" s="28"/>
      <c r="C701" s="28"/>
      <c r="D701" s="28"/>
      <c r="E701" s="44" t="s">
        <v>14</v>
      </c>
      <c r="F701" s="40">
        <f t="shared" si="29"/>
        <v>0</v>
      </c>
      <c r="G701" s="40"/>
      <c r="H701" s="40"/>
      <c r="I701" s="40"/>
      <c r="J701" s="40"/>
      <c r="K701" s="40"/>
    </row>
    <row r="702" spans="1:11" s="7" customFormat="1" ht="17.100000000000001" customHeight="1" x14ac:dyDescent="0.2">
      <c r="A702" s="45" t="s">
        <v>344</v>
      </c>
      <c r="B702" s="38" t="s">
        <v>694</v>
      </c>
      <c r="C702" s="23" t="s">
        <v>312</v>
      </c>
      <c r="D702" s="23" t="s">
        <v>589</v>
      </c>
      <c r="E702" s="44" t="s">
        <v>11</v>
      </c>
      <c r="F702" s="40">
        <f t="shared" si="29"/>
        <v>0</v>
      </c>
      <c r="G702" s="40"/>
      <c r="H702" s="40"/>
      <c r="I702" s="40"/>
      <c r="J702" s="40"/>
      <c r="K702" s="40"/>
    </row>
    <row r="703" spans="1:11" s="7" customFormat="1" ht="17.100000000000001" customHeight="1" x14ac:dyDescent="0.2">
      <c r="A703" s="45"/>
      <c r="B703" s="38"/>
      <c r="C703" s="42"/>
      <c r="D703" s="42"/>
      <c r="E703" s="44" t="s">
        <v>12</v>
      </c>
      <c r="F703" s="40">
        <f>SUM(G703:K703)</f>
        <v>0</v>
      </c>
      <c r="G703" s="40"/>
      <c r="H703" s="40"/>
      <c r="I703" s="40"/>
      <c r="J703" s="40"/>
      <c r="K703" s="40"/>
    </row>
    <row r="704" spans="1:11" s="7" customFormat="1" ht="17.100000000000001" customHeight="1" x14ac:dyDescent="0.2">
      <c r="A704" s="45"/>
      <c r="B704" s="38"/>
      <c r="C704" s="42"/>
      <c r="D704" s="42"/>
      <c r="E704" s="44" t="s">
        <v>13</v>
      </c>
      <c r="F704" s="40">
        <f t="shared" si="29"/>
        <v>650</v>
      </c>
      <c r="G704" s="40">
        <v>130</v>
      </c>
      <c r="H704" s="40">
        <v>130</v>
      </c>
      <c r="I704" s="40">
        <v>130</v>
      </c>
      <c r="J704" s="40">
        <v>130</v>
      </c>
      <c r="K704" s="40">
        <v>130</v>
      </c>
    </row>
    <row r="705" spans="1:11" ht="17.100000000000001" customHeight="1" x14ac:dyDescent="0.2">
      <c r="A705" s="45"/>
      <c r="B705" s="38"/>
      <c r="C705" s="28"/>
      <c r="D705" s="28"/>
      <c r="E705" s="44" t="s">
        <v>14</v>
      </c>
      <c r="F705" s="40">
        <f>SUM(G705:K705)</f>
        <v>650</v>
      </c>
      <c r="G705" s="40">
        <v>130</v>
      </c>
      <c r="H705" s="40">
        <v>130</v>
      </c>
      <c r="I705" s="40">
        <v>130</v>
      </c>
      <c r="J705" s="40">
        <v>130</v>
      </c>
      <c r="K705" s="40">
        <v>130</v>
      </c>
    </row>
    <row r="706" spans="1:11" ht="17.100000000000001" customHeight="1" x14ac:dyDescent="0.2">
      <c r="A706" s="37" t="s">
        <v>345</v>
      </c>
      <c r="B706" s="38" t="s">
        <v>695</v>
      </c>
      <c r="C706" s="23" t="s">
        <v>346</v>
      </c>
      <c r="D706" s="23" t="s">
        <v>516</v>
      </c>
      <c r="E706" s="44" t="s">
        <v>11</v>
      </c>
      <c r="F706" s="40">
        <f t="shared" si="29"/>
        <v>250</v>
      </c>
      <c r="G706" s="40"/>
      <c r="H706" s="40">
        <v>250</v>
      </c>
      <c r="I706" s="40"/>
      <c r="J706" s="40"/>
      <c r="K706" s="40"/>
    </row>
    <row r="707" spans="1:11" ht="17.100000000000001" customHeight="1" x14ac:dyDescent="0.2">
      <c r="A707" s="41"/>
      <c r="B707" s="38"/>
      <c r="C707" s="42"/>
      <c r="D707" s="42"/>
      <c r="E707" s="44" t="s">
        <v>12</v>
      </c>
      <c r="F707" s="40">
        <f t="shared" si="29"/>
        <v>0</v>
      </c>
      <c r="G707" s="40"/>
      <c r="H707" s="40"/>
      <c r="I707" s="40"/>
      <c r="J707" s="40"/>
      <c r="K707" s="40"/>
    </row>
    <row r="708" spans="1:11" ht="17.100000000000001" customHeight="1" x14ac:dyDescent="0.2">
      <c r="A708" s="41"/>
      <c r="B708" s="38"/>
      <c r="C708" s="42"/>
      <c r="D708" s="42"/>
      <c r="E708" s="44" t="s">
        <v>13</v>
      </c>
      <c r="F708" s="40">
        <f t="shared" si="29"/>
        <v>60</v>
      </c>
      <c r="G708" s="40"/>
      <c r="H708" s="40">
        <v>60</v>
      </c>
      <c r="I708" s="40"/>
      <c r="J708" s="40"/>
      <c r="K708" s="40"/>
    </row>
    <row r="709" spans="1:11" ht="17.100000000000001" customHeight="1" x14ac:dyDescent="0.2">
      <c r="A709" s="43"/>
      <c r="B709" s="38"/>
      <c r="C709" s="28"/>
      <c r="D709" s="28"/>
      <c r="E709" s="44" t="s">
        <v>14</v>
      </c>
      <c r="F709" s="40">
        <f t="shared" si="29"/>
        <v>0</v>
      </c>
      <c r="G709" s="40"/>
      <c r="H709" s="40"/>
      <c r="I709" s="40"/>
      <c r="J709" s="40"/>
      <c r="K709" s="40"/>
    </row>
    <row r="710" spans="1:11" ht="17.100000000000001" customHeight="1" x14ac:dyDescent="0.2">
      <c r="A710" s="45" t="s">
        <v>347</v>
      </c>
      <c r="B710" s="38" t="s">
        <v>619</v>
      </c>
      <c r="C710" s="23" t="s">
        <v>348</v>
      </c>
      <c r="D710" s="23" t="s">
        <v>516</v>
      </c>
      <c r="E710" s="44" t="s">
        <v>11</v>
      </c>
      <c r="F710" s="40">
        <f t="shared" si="29"/>
        <v>800</v>
      </c>
      <c r="G710" s="40">
        <v>800</v>
      </c>
      <c r="H710" s="40"/>
      <c r="I710" s="40"/>
      <c r="J710" s="40"/>
      <c r="K710" s="40"/>
    </row>
    <row r="711" spans="1:11" ht="17.100000000000001" customHeight="1" x14ac:dyDescent="0.2">
      <c r="A711" s="45"/>
      <c r="B711" s="38"/>
      <c r="C711" s="42"/>
      <c r="D711" s="42"/>
      <c r="E711" s="44" t="s">
        <v>12</v>
      </c>
      <c r="F711" s="40">
        <f t="shared" si="29"/>
        <v>0</v>
      </c>
      <c r="G711" s="40"/>
      <c r="H711" s="40"/>
      <c r="I711" s="40"/>
      <c r="J711" s="40"/>
      <c r="K711" s="40"/>
    </row>
    <row r="712" spans="1:11" ht="17.100000000000001" customHeight="1" x14ac:dyDescent="0.2">
      <c r="A712" s="45"/>
      <c r="B712" s="38"/>
      <c r="C712" s="42"/>
      <c r="D712" s="42"/>
      <c r="E712" s="44" t="s">
        <v>13</v>
      </c>
      <c r="F712" s="40">
        <f t="shared" si="29"/>
        <v>0</v>
      </c>
      <c r="G712" s="40"/>
      <c r="H712" s="40"/>
      <c r="I712" s="40"/>
      <c r="J712" s="40"/>
      <c r="K712" s="40"/>
    </row>
    <row r="713" spans="1:11" ht="17.100000000000001" customHeight="1" x14ac:dyDescent="0.2">
      <c r="A713" s="45"/>
      <c r="B713" s="38"/>
      <c r="C713" s="28"/>
      <c r="D713" s="28"/>
      <c r="E713" s="44" t="s">
        <v>14</v>
      </c>
      <c r="F713" s="40">
        <f t="shared" si="29"/>
        <v>0</v>
      </c>
      <c r="G713" s="40"/>
      <c r="H713" s="40"/>
      <c r="I713" s="40"/>
      <c r="J713" s="40"/>
      <c r="K713" s="40"/>
    </row>
    <row r="714" spans="1:11" ht="17.100000000000001" customHeight="1" x14ac:dyDescent="0.2">
      <c r="A714" s="37" t="s">
        <v>349</v>
      </c>
      <c r="B714" s="38" t="s">
        <v>696</v>
      </c>
      <c r="C714" s="23" t="s">
        <v>350</v>
      </c>
      <c r="D714" s="23" t="s">
        <v>739</v>
      </c>
      <c r="E714" s="44" t="s">
        <v>11</v>
      </c>
      <c r="F714" s="40">
        <f t="shared" si="29"/>
        <v>0</v>
      </c>
      <c r="G714" s="40"/>
      <c r="H714" s="40"/>
      <c r="I714" s="40"/>
      <c r="J714" s="40"/>
      <c r="K714" s="40"/>
    </row>
    <row r="715" spans="1:11" ht="17.100000000000001" customHeight="1" x14ac:dyDescent="0.2">
      <c r="A715" s="41"/>
      <c r="B715" s="38"/>
      <c r="C715" s="42"/>
      <c r="D715" s="42"/>
      <c r="E715" s="44" t="s">
        <v>12</v>
      </c>
      <c r="F715" s="40">
        <f t="shared" si="29"/>
        <v>0</v>
      </c>
      <c r="G715" s="40"/>
      <c r="H715" s="40"/>
      <c r="I715" s="40"/>
      <c r="J715" s="40"/>
      <c r="K715" s="40"/>
    </row>
    <row r="716" spans="1:11" ht="17.100000000000001" customHeight="1" x14ac:dyDescent="0.2">
      <c r="A716" s="41"/>
      <c r="B716" s="38"/>
      <c r="C716" s="42"/>
      <c r="D716" s="42"/>
      <c r="E716" s="44" t="s">
        <v>13</v>
      </c>
      <c r="F716" s="40">
        <f t="shared" si="29"/>
        <v>375</v>
      </c>
      <c r="G716" s="40">
        <v>75</v>
      </c>
      <c r="H716" s="40">
        <v>75</v>
      </c>
      <c r="I716" s="40">
        <v>75</v>
      </c>
      <c r="J716" s="40">
        <v>75</v>
      </c>
      <c r="K716" s="40">
        <v>75</v>
      </c>
    </row>
    <row r="717" spans="1:11" ht="17.100000000000001" customHeight="1" x14ac:dyDescent="0.2">
      <c r="A717" s="43"/>
      <c r="B717" s="38"/>
      <c r="C717" s="42"/>
      <c r="D717" s="42"/>
      <c r="E717" s="44" t="s">
        <v>14</v>
      </c>
      <c r="F717" s="40">
        <f t="shared" si="29"/>
        <v>0</v>
      </c>
      <c r="G717" s="40"/>
      <c r="H717" s="40"/>
      <c r="I717" s="40"/>
      <c r="J717" s="40"/>
      <c r="K717" s="40"/>
    </row>
    <row r="718" spans="1:11" ht="17.100000000000001" customHeight="1" x14ac:dyDescent="0.2">
      <c r="A718" s="37" t="s">
        <v>351</v>
      </c>
      <c r="B718" s="38" t="s">
        <v>697</v>
      </c>
      <c r="C718" s="87" t="s">
        <v>618</v>
      </c>
      <c r="D718" s="87" t="s">
        <v>594</v>
      </c>
      <c r="E718" s="44" t="s">
        <v>11</v>
      </c>
      <c r="F718" s="40">
        <f t="shared" si="29"/>
        <v>0</v>
      </c>
      <c r="G718" s="40"/>
      <c r="H718" s="40"/>
      <c r="I718" s="40"/>
      <c r="J718" s="40"/>
      <c r="K718" s="40"/>
    </row>
    <row r="719" spans="1:11" ht="17.100000000000001" customHeight="1" x14ac:dyDescent="0.2">
      <c r="A719" s="41"/>
      <c r="B719" s="38"/>
      <c r="C719" s="88"/>
      <c r="D719" s="88"/>
      <c r="E719" s="44" t="s">
        <v>12</v>
      </c>
      <c r="F719" s="40">
        <f t="shared" si="29"/>
        <v>0</v>
      </c>
      <c r="G719" s="40"/>
      <c r="H719" s="40"/>
      <c r="I719" s="40"/>
      <c r="J719" s="40"/>
      <c r="K719" s="40"/>
    </row>
    <row r="720" spans="1:11" ht="17.100000000000001" customHeight="1" x14ac:dyDescent="0.2">
      <c r="A720" s="41"/>
      <c r="B720" s="38"/>
      <c r="C720" s="88"/>
      <c r="D720" s="88"/>
      <c r="E720" s="81" t="s">
        <v>13</v>
      </c>
      <c r="F720" s="40">
        <f t="shared" si="29"/>
        <v>482.28</v>
      </c>
      <c r="G720" s="40">
        <v>48.28</v>
      </c>
      <c r="H720" s="40">
        <v>108</v>
      </c>
      <c r="I720" s="40">
        <v>108</v>
      </c>
      <c r="J720" s="40">
        <v>109</v>
      </c>
      <c r="K720" s="40">
        <v>109</v>
      </c>
    </row>
    <row r="721" spans="1:11" ht="17.100000000000001" customHeight="1" x14ac:dyDescent="0.2">
      <c r="A721" s="43"/>
      <c r="B721" s="38"/>
      <c r="C721" s="89"/>
      <c r="D721" s="89"/>
      <c r="E721" s="44" t="s">
        <v>14</v>
      </c>
      <c r="F721" s="40">
        <f t="shared" si="29"/>
        <v>0</v>
      </c>
      <c r="G721" s="40"/>
      <c r="H721" s="40"/>
      <c r="I721" s="40"/>
      <c r="J721" s="40"/>
      <c r="K721" s="40"/>
    </row>
    <row r="722" spans="1:11" ht="17.100000000000001" customHeight="1" x14ac:dyDescent="0.2">
      <c r="A722" s="37" t="s">
        <v>352</v>
      </c>
      <c r="B722" s="23" t="s">
        <v>698</v>
      </c>
      <c r="C722" s="23" t="s">
        <v>616</v>
      </c>
      <c r="D722" s="23" t="s">
        <v>615</v>
      </c>
      <c r="E722" s="44" t="s">
        <v>11</v>
      </c>
      <c r="F722" s="40">
        <f t="shared" si="29"/>
        <v>0</v>
      </c>
      <c r="G722" s="40"/>
      <c r="H722" s="40"/>
      <c r="I722" s="40"/>
      <c r="J722" s="40"/>
      <c r="K722" s="40"/>
    </row>
    <row r="723" spans="1:11" s="6" customFormat="1" ht="17.100000000000001" customHeight="1" x14ac:dyDescent="0.2">
      <c r="A723" s="41"/>
      <c r="B723" s="42"/>
      <c r="C723" s="42"/>
      <c r="D723" s="42"/>
      <c r="E723" s="44" t="s">
        <v>12</v>
      </c>
      <c r="F723" s="40">
        <f t="shared" si="29"/>
        <v>0</v>
      </c>
      <c r="G723" s="40"/>
      <c r="H723" s="40"/>
      <c r="I723" s="40"/>
      <c r="J723" s="40"/>
      <c r="K723" s="40"/>
    </row>
    <row r="724" spans="1:11" ht="17.100000000000001" customHeight="1" x14ac:dyDescent="0.2">
      <c r="A724" s="41"/>
      <c r="B724" s="42"/>
      <c r="C724" s="42"/>
      <c r="D724" s="42"/>
      <c r="E724" s="81" t="s">
        <v>13</v>
      </c>
      <c r="F724" s="40">
        <f t="shared" si="29"/>
        <v>1300</v>
      </c>
      <c r="G724" s="40"/>
      <c r="H724" s="40">
        <v>150</v>
      </c>
      <c r="I724" s="40">
        <v>150</v>
      </c>
      <c r="J724" s="40">
        <v>500</v>
      </c>
      <c r="K724" s="40">
        <v>500</v>
      </c>
    </row>
    <row r="725" spans="1:11" ht="17.100000000000001" customHeight="1" x14ac:dyDescent="0.2">
      <c r="A725" s="43"/>
      <c r="B725" s="42"/>
      <c r="C725" s="42"/>
      <c r="D725" s="42"/>
      <c r="E725" s="44" t="s">
        <v>14</v>
      </c>
      <c r="F725" s="40">
        <f t="shared" si="29"/>
        <v>0</v>
      </c>
      <c r="G725" s="40"/>
      <c r="H725" s="40"/>
      <c r="I725" s="40"/>
      <c r="J725" s="40"/>
      <c r="K725" s="40"/>
    </row>
    <row r="726" spans="1:11" ht="17.100000000000001" customHeight="1" x14ac:dyDescent="0.2">
      <c r="A726" s="46" t="s">
        <v>353</v>
      </c>
      <c r="B726" s="38" t="s">
        <v>699</v>
      </c>
      <c r="C726" s="38" t="s">
        <v>346</v>
      </c>
      <c r="D726" s="38" t="s">
        <v>588</v>
      </c>
      <c r="E726" s="39" t="s">
        <v>11</v>
      </c>
      <c r="F726" s="40">
        <f t="shared" si="29"/>
        <v>0</v>
      </c>
      <c r="G726" s="40"/>
      <c r="H726" s="40"/>
      <c r="I726" s="40"/>
      <c r="J726" s="40"/>
      <c r="K726" s="40"/>
    </row>
    <row r="727" spans="1:11" ht="17.100000000000001" customHeight="1" x14ac:dyDescent="0.2">
      <c r="A727" s="52"/>
      <c r="B727" s="38"/>
      <c r="C727" s="38"/>
      <c r="D727" s="38"/>
      <c r="E727" s="39" t="s">
        <v>12</v>
      </c>
      <c r="F727" s="40">
        <f t="shared" si="29"/>
        <v>0</v>
      </c>
      <c r="G727" s="40"/>
      <c r="H727" s="40"/>
      <c r="I727" s="40"/>
      <c r="J727" s="40"/>
      <c r="K727" s="40"/>
    </row>
    <row r="728" spans="1:11" ht="17.100000000000001" customHeight="1" x14ac:dyDescent="0.2">
      <c r="A728" s="52"/>
      <c r="B728" s="38"/>
      <c r="C728" s="38"/>
      <c r="D728" s="38"/>
      <c r="E728" s="101" t="s">
        <v>13</v>
      </c>
      <c r="F728" s="40">
        <f t="shared" si="29"/>
        <v>3000</v>
      </c>
      <c r="G728" s="59">
        <v>600</v>
      </c>
      <c r="H728" s="59">
        <v>600</v>
      </c>
      <c r="I728" s="59">
        <v>600</v>
      </c>
      <c r="J728" s="59">
        <v>600</v>
      </c>
      <c r="K728" s="59">
        <v>600</v>
      </c>
    </row>
    <row r="729" spans="1:11" ht="17.100000000000001" customHeight="1" x14ac:dyDescent="0.2">
      <c r="A729" s="54"/>
      <c r="B729" s="38"/>
      <c r="C729" s="38"/>
      <c r="D729" s="38"/>
      <c r="E729" s="39" t="s">
        <v>14</v>
      </c>
      <c r="F729" s="40">
        <f t="shared" si="29"/>
        <v>0</v>
      </c>
      <c r="G729" s="40"/>
      <c r="H729" s="40"/>
      <c r="I729" s="40"/>
      <c r="J729" s="40"/>
      <c r="K729" s="40"/>
    </row>
    <row r="730" spans="1:11" ht="17.100000000000001" customHeight="1" x14ac:dyDescent="0.2">
      <c r="A730" s="46" t="s">
        <v>354</v>
      </c>
      <c r="B730" s="38" t="s">
        <v>355</v>
      </c>
      <c r="C730" s="38" t="s">
        <v>617</v>
      </c>
      <c r="D730" s="38" t="s">
        <v>490</v>
      </c>
      <c r="E730" s="39" t="s">
        <v>11</v>
      </c>
      <c r="F730" s="40">
        <f t="shared" si="29"/>
        <v>0</v>
      </c>
      <c r="G730" s="51"/>
      <c r="H730" s="51"/>
      <c r="I730" s="51"/>
      <c r="J730" s="51"/>
      <c r="K730" s="51"/>
    </row>
    <row r="731" spans="1:11" ht="17.100000000000001" customHeight="1" x14ac:dyDescent="0.2">
      <c r="A731" s="52"/>
      <c r="B731" s="38"/>
      <c r="C731" s="38"/>
      <c r="D731" s="38"/>
      <c r="E731" s="39" t="s">
        <v>12</v>
      </c>
      <c r="F731" s="40">
        <f t="shared" si="29"/>
        <v>0</v>
      </c>
      <c r="G731" s="51"/>
      <c r="H731" s="51"/>
      <c r="I731" s="51"/>
      <c r="J731" s="51"/>
      <c r="K731" s="51"/>
    </row>
    <row r="732" spans="1:11" ht="17.100000000000001" customHeight="1" x14ac:dyDescent="0.2">
      <c r="A732" s="52"/>
      <c r="B732" s="38"/>
      <c r="C732" s="38"/>
      <c r="D732" s="38"/>
      <c r="E732" s="101" t="s">
        <v>13</v>
      </c>
      <c r="F732" s="40">
        <f t="shared" si="29"/>
        <v>2900</v>
      </c>
      <c r="G732" s="51">
        <v>580</v>
      </c>
      <c r="H732" s="51">
        <v>580</v>
      </c>
      <c r="I732" s="51">
        <v>580</v>
      </c>
      <c r="J732" s="51">
        <v>580</v>
      </c>
      <c r="K732" s="51">
        <v>580</v>
      </c>
    </row>
    <row r="733" spans="1:11" ht="67.5" customHeight="1" x14ac:dyDescent="0.2">
      <c r="A733" s="54"/>
      <c r="B733" s="38"/>
      <c r="C733" s="38"/>
      <c r="D733" s="38"/>
      <c r="E733" s="39" t="s">
        <v>14</v>
      </c>
      <c r="F733" s="40">
        <f t="shared" si="29"/>
        <v>0</v>
      </c>
      <c r="G733" s="51"/>
      <c r="H733" s="51"/>
      <c r="I733" s="51"/>
      <c r="J733" s="51"/>
      <c r="K733" s="51"/>
    </row>
    <row r="734" spans="1:11" ht="17.100000000000001" customHeight="1" x14ac:dyDescent="0.2">
      <c r="A734" s="46" t="s">
        <v>357</v>
      </c>
      <c r="B734" s="106"/>
      <c r="C734" s="106"/>
      <c r="D734" s="106"/>
      <c r="E734" s="47"/>
      <c r="F734" s="47"/>
      <c r="G734" s="47"/>
      <c r="H734" s="47"/>
      <c r="I734" s="47"/>
      <c r="J734" s="47"/>
      <c r="K734" s="48"/>
    </row>
    <row r="735" spans="1:11" ht="17.100000000000001" customHeight="1" x14ac:dyDescent="0.2">
      <c r="A735" s="30">
        <v>1</v>
      </c>
      <c r="B735" s="30">
        <v>2</v>
      </c>
      <c r="C735" s="30">
        <v>3</v>
      </c>
      <c r="D735" s="30">
        <v>4</v>
      </c>
      <c r="E735" s="30">
        <v>5</v>
      </c>
      <c r="F735" s="31">
        <v>6</v>
      </c>
      <c r="G735" s="30">
        <v>7</v>
      </c>
      <c r="H735" s="30">
        <v>8</v>
      </c>
      <c r="I735" s="30">
        <v>9</v>
      </c>
      <c r="J735" s="30">
        <v>10</v>
      </c>
      <c r="K735" s="30">
        <v>11</v>
      </c>
    </row>
    <row r="736" spans="1:11" ht="17.100000000000001" customHeight="1" x14ac:dyDescent="0.2">
      <c r="A736" s="37" t="s">
        <v>356</v>
      </c>
      <c r="B736" s="38" t="s">
        <v>620</v>
      </c>
      <c r="C736" s="23" t="s">
        <v>346</v>
      </c>
      <c r="D736" s="23" t="s">
        <v>621</v>
      </c>
      <c r="E736" s="44" t="s">
        <v>11</v>
      </c>
      <c r="F736" s="40">
        <f t="shared" si="29"/>
        <v>0</v>
      </c>
      <c r="G736" s="51"/>
      <c r="H736" s="51"/>
      <c r="I736" s="51"/>
      <c r="J736" s="51"/>
      <c r="K736" s="51"/>
    </row>
    <row r="737" spans="1:11" ht="17.100000000000001" customHeight="1" x14ac:dyDescent="0.2">
      <c r="A737" s="41"/>
      <c r="B737" s="38"/>
      <c r="C737" s="42"/>
      <c r="D737" s="42"/>
      <c r="E737" s="44" t="s">
        <v>12</v>
      </c>
      <c r="F737" s="40">
        <f t="shared" si="29"/>
        <v>520</v>
      </c>
      <c r="G737" s="51"/>
      <c r="H737" s="51">
        <v>440</v>
      </c>
      <c r="I737" s="51">
        <v>80</v>
      </c>
      <c r="J737" s="51"/>
      <c r="K737" s="51"/>
    </row>
    <row r="738" spans="1:11" ht="17.100000000000001" customHeight="1" x14ac:dyDescent="0.2">
      <c r="A738" s="41"/>
      <c r="B738" s="38"/>
      <c r="C738" s="42"/>
      <c r="D738" s="42"/>
      <c r="E738" s="81" t="s">
        <v>13</v>
      </c>
      <c r="F738" s="40">
        <f t="shared" si="29"/>
        <v>3600</v>
      </c>
      <c r="G738" s="51"/>
      <c r="H738" s="51">
        <v>360</v>
      </c>
      <c r="I738" s="51">
        <v>720</v>
      </c>
      <c r="J738" s="51">
        <v>1080</v>
      </c>
      <c r="K738" s="51">
        <v>1440</v>
      </c>
    </row>
    <row r="739" spans="1:11" ht="13.5" customHeight="1" x14ac:dyDescent="0.2">
      <c r="A739" s="43"/>
      <c r="B739" s="38"/>
      <c r="C739" s="28"/>
      <c r="D739" s="28"/>
      <c r="E739" s="44" t="s">
        <v>14</v>
      </c>
      <c r="F739" s="40">
        <f t="shared" si="29"/>
        <v>13880</v>
      </c>
      <c r="G739" s="51"/>
      <c r="H739" s="51">
        <v>1000</v>
      </c>
      <c r="I739" s="51">
        <v>2800</v>
      </c>
      <c r="J739" s="51">
        <v>4320</v>
      </c>
      <c r="K739" s="51">
        <v>5760</v>
      </c>
    </row>
    <row r="740" spans="1:11" ht="17.100000000000001" customHeight="1" x14ac:dyDescent="0.2">
      <c r="A740" s="37" t="s">
        <v>358</v>
      </c>
      <c r="B740" s="38" t="s">
        <v>622</v>
      </c>
      <c r="C740" s="23" t="s">
        <v>700</v>
      </c>
      <c r="D740" s="23" t="s">
        <v>625</v>
      </c>
      <c r="E740" s="44" t="s">
        <v>11</v>
      </c>
      <c r="F740" s="40">
        <f t="shared" si="29"/>
        <v>0</v>
      </c>
      <c r="G740" s="51"/>
      <c r="H740" s="51"/>
      <c r="I740" s="51"/>
      <c r="J740" s="51"/>
      <c r="K740" s="51"/>
    </row>
    <row r="741" spans="1:11" ht="17.100000000000001" customHeight="1" x14ac:dyDescent="0.2">
      <c r="A741" s="41"/>
      <c r="B741" s="38"/>
      <c r="C741" s="42"/>
      <c r="D741" s="42"/>
      <c r="E741" s="44" t="s">
        <v>12</v>
      </c>
      <c r="F741" s="40">
        <f t="shared" si="29"/>
        <v>0</v>
      </c>
      <c r="G741" s="51"/>
      <c r="H741" s="51"/>
      <c r="I741" s="51"/>
      <c r="J741" s="51"/>
      <c r="K741" s="51"/>
    </row>
    <row r="742" spans="1:11" ht="17.100000000000001" customHeight="1" x14ac:dyDescent="0.2">
      <c r="A742" s="41"/>
      <c r="B742" s="38"/>
      <c r="C742" s="42"/>
      <c r="D742" s="42"/>
      <c r="E742" s="81" t="s">
        <v>13</v>
      </c>
      <c r="F742" s="40">
        <f t="shared" si="29"/>
        <v>330</v>
      </c>
      <c r="G742" s="51">
        <v>66</v>
      </c>
      <c r="H742" s="51">
        <v>66</v>
      </c>
      <c r="I742" s="51">
        <v>66</v>
      </c>
      <c r="J742" s="51">
        <v>66</v>
      </c>
      <c r="K742" s="51">
        <v>66</v>
      </c>
    </row>
    <row r="743" spans="1:11" ht="17.100000000000001" customHeight="1" x14ac:dyDescent="0.2">
      <c r="A743" s="43"/>
      <c r="B743" s="38"/>
      <c r="C743" s="28"/>
      <c r="D743" s="28"/>
      <c r="E743" s="44" t="s">
        <v>14</v>
      </c>
      <c r="F743" s="40">
        <f t="shared" si="29"/>
        <v>0</v>
      </c>
      <c r="G743" s="51"/>
      <c r="H743" s="51"/>
      <c r="I743" s="51"/>
      <c r="J743" s="51"/>
      <c r="K743" s="51"/>
    </row>
    <row r="744" spans="1:11" ht="17.100000000000001" customHeight="1" x14ac:dyDescent="0.2">
      <c r="A744" s="37" t="s">
        <v>359</v>
      </c>
      <c r="B744" s="23" t="s">
        <v>360</v>
      </c>
      <c r="C744" s="23" t="s">
        <v>701</v>
      </c>
      <c r="D744" s="23" t="s">
        <v>496</v>
      </c>
      <c r="E744" s="44" t="s">
        <v>11</v>
      </c>
      <c r="F744" s="40">
        <f t="shared" ref="F744:F759" si="30">SUM(G744:K744)</f>
        <v>0</v>
      </c>
      <c r="G744" s="51"/>
      <c r="H744" s="51"/>
      <c r="I744" s="51"/>
      <c r="J744" s="51"/>
      <c r="K744" s="51"/>
    </row>
    <row r="745" spans="1:11" ht="17.100000000000001" customHeight="1" x14ac:dyDescent="0.2">
      <c r="A745" s="41"/>
      <c r="B745" s="42"/>
      <c r="C745" s="42"/>
      <c r="D745" s="42"/>
      <c r="E745" s="44" t="s">
        <v>12</v>
      </c>
      <c r="F745" s="40">
        <f t="shared" si="30"/>
        <v>0</v>
      </c>
      <c r="G745" s="51"/>
      <c r="H745" s="51"/>
      <c r="I745" s="51"/>
      <c r="J745" s="51"/>
      <c r="K745" s="51"/>
    </row>
    <row r="746" spans="1:11" ht="17.100000000000001" customHeight="1" x14ac:dyDescent="0.2">
      <c r="A746" s="41"/>
      <c r="B746" s="42"/>
      <c r="C746" s="42"/>
      <c r="D746" s="42"/>
      <c r="E746" s="81" t="s">
        <v>13</v>
      </c>
      <c r="F746" s="40">
        <f t="shared" si="30"/>
        <v>176</v>
      </c>
      <c r="G746" s="51">
        <v>30</v>
      </c>
      <c r="H746" s="51">
        <v>32.5</v>
      </c>
      <c r="I746" s="51">
        <v>35</v>
      </c>
      <c r="J746" s="51">
        <v>37.5</v>
      </c>
      <c r="K746" s="51">
        <v>41</v>
      </c>
    </row>
    <row r="747" spans="1:11" ht="17.100000000000001" customHeight="1" x14ac:dyDescent="0.2">
      <c r="A747" s="43"/>
      <c r="B747" s="28"/>
      <c r="C747" s="28"/>
      <c r="D747" s="28"/>
      <c r="E747" s="44" t="s">
        <v>14</v>
      </c>
      <c r="F747" s="40">
        <f t="shared" si="30"/>
        <v>30</v>
      </c>
      <c r="G747" s="51">
        <v>5</v>
      </c>
      <c r="H747" s="51">
        <v>5.5</v>
      </c>
      <c r="I747" s="51">
        <v>6</v>
      </c>
      <c r="J747" s="51">
        <v>6.5</v>
      </c>
      <c r="K747" s="51">
        <v>7</v>
      </c>
    </row>
    <row r="748" spans="1:11" ht="17.100000000000001" customHeight="1" x14ac:dyDescent="0.2">
      <c r="A748" s="37" t="s">
        <v>361</v>
      </c>
      <c r="B748" s="38" t="s">
        <v>623</v>
      </c>
      <c r="C748" s="23" t="s">
        <v>346</v>
      </c>
      <c r="D748" s="23" t="s">
        <v>614</v>
      </c>
      <c r="E748" s="44" t="s">
        <v>11</v>
      </c>
      <c r="F748" s="40">
        <f t="shared" si="30"/>
        <v>0</v>
      </c>
      <c r="G748" s="51"/>
      <c r="H748" s="51"/>
      <c r="I748" s="51"/>
      <c r="J748" s="51"/>
      <c r="K748" s="51"/>
    </row>
    <row r="749" spans="1:11" ht="17.100000000000001" customHeight="1" x14ac:dyDescent="0.2">
      <c r="A749" s="41"/>
      <c r="B749" s="38"/>
      <c r="C749" s="42"/>
      <c r="D749" s="42"/>
      <c r="E749" s="44" t="s">
        <v>12</v>
      </c>
      <c r="F749" s="40">
        <f t="shared" si="30"/>
        <v>0</v>
      </c>
      <c r="G749" s="51"/>
      <c r="H749" s="51"/>
      <c r="I749" s="51"/>
      <c r="J749" s="51"/>
      <c r="K749" s="51"/>
    </row>
    <row r="750" spans="1:11" ht="17.100000000000001" customHeight="1" x14ac:dyDescent="0.2">
      <c r="A750" s="41"/>
      <c r="B750" s="38"/>
      <c r="C750" s="42"/>
      <c r="D750" s="42"/>
      <c r="E750" s="81" t="s">
        <v>13</v>
      </c>
      <c r="F750" s="40">
        <f t="shared" si="30"/>
        <v>900</v>
      </c>
      <c r="G750" s="51">
        <v>90</v>
      </c>
      <c r="H750" s="51">
        <v>202.5</v>
      </c>
      <c r="I750" s="51">
        <v>202.5</v>
      </c>
      <c r="J750" s="51">
        <v>202.5</v>
      </c>
      <c r="K750" s="51">
        <v>202.5</v>
      </c>
    </row>
    <row r="751" spans="1:11" ht="17.100000000000001" customHeight="1" x14ac:dyDescent="0.2">
      <c r="A751" s="43"/>
      <c r="B751" s="38"/>
      <c r="C751" s="28"/>
      <c r="D751" s="28"/>
      <c r="E751" s="44" t="s">
        <v>14</v>
      </c>
      <c r="F751" s="40">
        <f t="shared" si="30"/>
        <v>0</v>
      </c>
      <c r="G751" s="51"/>
      <c r="H751" s="51"/>
      <c r="I751" s="51"/>
      <c r="J751" s="51"/>
      <c r="K751" s="51"/>
    </row>
    <row r="752" spans="1:11" ht="17.100000000000001" customHeight="1" x14ac:dyDescent="0.2">
      <c r="A752" s="37" t="s">
        <v>362</v>
      </c>
      <c r="B752" s="23" t="s">
        <v>474</v>
      </c>
      <c r="C752" s="23" t="s">
        <v>363</v>
      </c>
      <c r="D752" s="23" t="s">
        <v>502</v>
      </c>
      <c r="E752" s="44" t="s">
        <v>11</v>
      </c>
      <c r="F752" s="40">
        <f t="shared" si="30"/>
        <v>0</v>
      </c>
      <c r="G752" s="51"/>
      <c r="H752" s="51"/>
      <c r="I752" s="51"/>
      <c r="J752" s="51"/>
      <c r="K752" s="51"/>
    </row>
    <row r="753" spans="1:11" ht="17.100000000000001" customHeight="1" x14ac:dyDescent="0.2">
      <c r="A753" s="41"/>
      <c r="B753" s="42"/>
      <c r="C753" s="42"/>
      <c r="D753" s="42"/>
      <c r="E753" s="44" t="s">
        <v>12</v>
      </c>
      <c r="F753" s="40">
        <f t="shared" si="30"/>
        <v>100</v>
      </c>
      <c r="G753" s="51"/>
      <c r="H753" s="51"/>
      <c r="I753" s="51"/>
      <c r="J753" s="51">
        <v>100</v>
      </c>
      <c r="K753" s="51"/>
    </row>
    <row r="754" spans="1:11" ht="17.100000000000001" customHeight="1" x14ac:dyDescent="0.2">
      <c r="A754" s="41"/>
      <c r="B754" s="42"/>
      <c r="C754" s="42"/>
      <c r="D754" s="42"/>
      <c r="E754" s="81" t="s">
        <v>13</v>
      </c>
      <c r="F754" s="40">
        <f t="shared" si="30"/>
        <v>400</v>
      </c>
      <c r="G754" s="51"/>
      <c r="H754" s="51"/>
      <c r="I754" s="51"/>
      <c r="J754" s="51">
        <v>400</v>
      </c>
      <c r="K754" s="51"/>
    </row>
    <row r="755" spans="1:11" ht="33.75" customHeight="1" x14ac:dyDescent="0.2">
      <c r="A755" s="43"/>
      <c r="B755" s="28"/>
      <c r="C755" s="28"/>
      <c r="D755" s="28"/>
      <c r="E755" s="44" t="s">
        <v>14</v>
      </c>
      <c r="F755" s="40">
        <f t="shared" si="30"/>
        <v>3900</v>
      </c>
      <c r="G755" s="51"/>
      <c r="H755" s="51"/>
      <c r="I755" s="51"/>
      <c r="J755" s="51">
        <v>3900</v>
      </c>
      <c r="K755" s="51"/>
    </row>
    <row r="756" spans="1:11" ht="17.100000000000001" customHeight="1" x14ac:dyDescent="0.2">
      <c r="A756" s="37" t="s">
        <v>364</v>
      </c>
      <c r="B756" s="23" t="s">
        <v>624</v>
      </c>
      <c r="C756" s="23" t="s">
        <v>365</v>
      </c>
      <c r="D756" s="23" t="s">
        <v>626</v>
      </c>
      <c r="E756" s="44" t="s">
        <v>11</v>
      </c>
      <c r="F756" s="40">
        <f t="shared" si="30"/>
        <v>0</v>
      </c>
      <c r="G756" s="51"/>
      <c r="H756" s="51"/>
      <c r="I756" s="51"/>
      <c r="J756" s="51"/>
      <c r="K756" s="51"/>
    </row>
    <row r="757" spans="1:11" ht="13.5" customHeight="1" x14ac:dyDescent="0.2">
      <c r="A757" s="41"/>
      <c r="B757" s="42"/>
      <c r="C757" s="42"/>
      <c r="D757" s="42"/>
      <c r="E757" s="44" t="s">
        <v>12</v>
      </c>
      <c r="F757" s="60">
        <f t="shared" si="30"/>
        <v>0</v>
      </c>
      <c r="G757" s="51"/>
      <c r="H757" s="51"/>
      <c r="I757" s="51"/>
      <c r="J757" s="51"/>
      <c r="K757" s="51"/>
    </row>
    <row r="758" spans="1:11" s="7" customFormat="1" ht="17.100000000000001" customHeight="1" x14ac:dyDescent="0.2">
      <c r="A758" s="41"/>
      <c r="B758" s="42"/>
      <c r="C758" s="42"/>
      <c r="D758" s="42"/>
      <c r="E758" s="81" t="s">
        <v>13</v>
      </c>
      <c r="F758" s="60">
        <f t="shared" si="30"/>
        <v>800</v>
      </c>
      <c r="G758" s="51">
        <v>100</v>
      </c>
      <c r="H758" s="51">
        <v>100</v>
      </c>
      <c r="I758" s="51">
        <v>200</v>
      </c>
      <c r="J758" s="51">
        <v>200</v>
      </c>
      <c r="K758" s="51">
        <v>200</v>
      </c>
    </row>
    <row r="759" spans="1:11" s="7" customFormat="1" ht="136.5" customHeight="1" x14ac:dyDescent="0.2">
      <c r="A759" s="43"/>
      <c r="B759" s="28"/>
      <c r="C759" s="28"/>
      <c r="D759" s="28"/>
      <c r="E759" s="44" t="s">
        <v>14</v>
      </c>
      <c r="F759" s="60">
        <f t="shared" si="30"/>
        <v>0</v>
      </c>
      <c r="G759" s="51"/>
      <c r="H759" s="51"/>
      <c r="I759" s="51"/>
      <c r="J759" s="51"/>
      <c r="K759" s="51"/>
    </row>
    <row r="760" spans="1:11" s="7" customFormat="1" ht="17.100000000000001" customHeight="1" x14ac:dyDescent="0.2">
      <c r="A760" s="35" t="s">
        <v>112</v>
      </c>
      <c r="B760" s="36"/>
      <c r="C760" s="36"/>
      <c r="D760" s="67"/>
      <c r="E760" s="68" t="s">
        <v>11</v>
      </c>
      <c r="F760" s="74">
        <f t="shared" si="29"/>
        <v>2050</v>
      </c>
      <c r="G760" s="69">
        <f t="shared" ref="G760:K763" si="31">SUM(G698,G702,G706,G710,G714,G718,G722,G726,G730,G736,G740,G744,G748,G752,G756)</f>
        <v>1000</v>
      </c>
      <c r="H760" s="69">
        <f t="shared" si="31"/>
        <v>450</v>
      </c>
      <c r="I760" s="69">
        <f t="shared" si="31"/>
        <v>200</v>
      </c>
      <c r="J760" s="69">
        <f t="shared" si="31"/>
        <v>200</v>
      </c>
      <c r="K760" s="69">
        <f t="shared" si="31"/>
        <v>200</v>
      </c>
    </row>
    <row r="761" spans="1:11" s="7" customFormat="1" ht="17.100000000000001" customHeight="1" x14ac:dyDescent="0.2">
      <c r="A761" s="70"/>
      <c r="B761" s="71"/>
      <c r="C761" s="71"/>
      <c r="D761" s="72"/>
      <c r="E761" s="73" t="s">
        <v>12</v>
      </c>
      <c r="F761" s="74">
        <f t="shared" si="29"/>
        <v>620</v>
      </c>
      <c r="G761" s="69">
        <f t="shared" si="31"/>
        <v>0</v>
      </c>
      <c r="H761" s="69">
        <f t="shared" si="31"/>
        <v>440</v>
      </c>
      <c r="I761" s="69">
        <f t="shared" si="31"/>
        <v>80</v>
      </c>
      <c r="J761" s="69">
        <f t="shared" si="31"/>
        <v>100</v>
      </c>
      <c r="K761" s="69">
        <f t="shared" si="31"/>
        <v>0</v>
      </c>
    </row>
    <row r="762" spans="1:11" s="7" customFormat="1" ht="17.100000000000001" customHeight="1" x14ac:dyDescent="0.2">
      <c r="A762" s="70"/>
      <c r="B762" s="71"/>
      <c r="C762" s="71"/>
      <c r="D762" s="72"/>
      <c r="E762" s="73" t="s">
        <v>13</v>
      </c>
      <c r="F762" s="74">
        <f t="shared" si="29"/>
        <v>14973.279999999999</v>
      </c>
      <c r="G762" s="69">
        <f t="shared" si="31"/>
        <v>1719.28</v>
      </c>
      <c r="H762" s="69">
        <f t="shared" si="31"/>
        <v>2464</v>
      </c>
      <c r="I762" s="69">
        <f t="shared" si="31"/>
        <v>2866.5</v>
      </c>
      <c r="J762" s="69">
        <f t="shared" si="31"/>
        <v>3980</v>
      </c>
      <c r="K762" s="69">
        <f t="shared" si="31"/>
        <v>3943.5</v>
      </c>
    </row>
    <row r="763" spans="1:11" s="7" customFormat="1" ht="17.100000000000001" customHeight="1" x14ac:dyDescent="0.2">
      <c r="A763" s="75"/>
      <c r="B763" s="76"/>
      <c r="C763" s="76"/>
      <c r="D763" s="77"/>
      <c r="E763" s="73" t="s">
        <v>14</v>
      </c>
      <c r="F763" s="74">
        <f t="shared" si="29"/>
        <v>18460</v>
      </c>
      <c r="G763" s="69">
        <f t="shared" si="31"/>
        <v>135</v>
      </c>
      <c r="H763" s="69">
        <f t="shared" si="31"/>
        <v>1135.5</v>
      </c>
      <c r="I763" s="69">
        <f t="shared" si="31"/>
        <v>2936</v>
      </c>
      <c r="J763" s="69">
        <f t="shared" si="31"/>
        <v>8356.5</v>
      </c>
      <c r="K763" s="69">
        <f t="shared" si="31"/>
        <v>5897</v>
      </c>
    </row>
    <row r="764" spans="1:11" s="7" customFormat="1" ht="17.100000000000001" customHeight="1" x14ac:dyDescent="0.2">
      <c r="A764" s="35" t="s">
        <v>366</v>
      </c>
      <c r="B764" s="36"/>
      <c r="C764" s="36"/>
      <c r="D764" s="67"/>
      <c r="E764" s="68" t="s">
        <v>11</v>
      </c>
      <c r="F764" s="69">
        <f t="shared" si="29"/>
        <v>15170</v>
      </c>
      <c r="G764" s="69">
        <f t="shared" ref="G764:K767" si="32">SUM(G628,G691,G760)</f>
        <v>3300</v>
      </c>
      <c r="H764" s="69">
        <f t="shared" si="32"/>
        <v>3270</v>
      </c>
      <c r="I764" s="69">
        <f t="shared" si="32"/>
        <v>3700</v>
      </c>
      <c r="J764" s="69">
        <f t="shared" si="32"/>
        <v>200</v>
      </c>
      <c r="K764" s="69">
        <f t="shared" si="32"/>
        <v>4700</v>
      </c>
    </row>
    <row r="765" spans="1:11" s="7" customFormat="1" ht="17.100000000000001" customHeight="1" x14ac:dyDescent="0.2">
      <c r="A765" s="70"/>
      <c r="B765" s="71"/>
      <c r="C765" s="71"/>
      <c r="D765" s="72"/>
      <c r="E765" s="73" t="s">
        <v>12</v>
      </c>
      <c r="F765" s="69">
        <f t="shared" si="29"/>
        <v>3490</v>
      </c>
      <c r="G765" s="69">
        <f t="shared" si="32"/>
        <v>790</v>
      </c>
      <c r="H765" s="69">
        <f t="shared" si="32"/>
        <v>1440</v>
      </c>
      <c r="I765" s="69">
        <f t="shared" si="32"/>
        <v>820</v>
      </c>
      <c r="J765" s="69">
        <f t="shared" si="32"/>
        <v>200</v>
      </c>
      <c r="K765" s="69">
        <f t="shared" si="32"/>
        <v>240</v>
      </c>
    </row>
    <row r="766" spans="1:11" s="7" customFormat="1" ht="17.100000000000001" customHeight="1" x14ac:dyDescent="0.2">
      <c r="A766" s="70"/>
      <c r="B766" s="71"/>
      <c r="C766" s="71"/>
      <c r="D766" s="72"/>
      <c r="E766" s="73" t="s">
        <v>13</v>
      </c>
      <c r="F766" s="69">
        <f t="shared" si="29"/>
        <v>32733.279999999999</v>
      </c>
      <c r="G766" s="69">
        <f t="shared" si="32"/>
        <v>5109.28</v>
      </c>
      <c r="H766" s="69">
        <f t="shared" si="32"/>
        <v>6414</v>
      </c>
      <c r="I766" s="69">
        <f t="shared" si="32"/>
        <v>8376.5</v>
      </c>
      <c r="J766" s="69">
        <f t="shared" si="32"/>
        <v>6080</v>
      </c>
      <c r="K766" s="69">
        <f t="shared" si="32"/>
        <v>6753.5</v>
      </c>
    </row>
    <row r="767" spans="1:11" s="7" customFormat="1" ht="17.100000000000001" customHeight="1" x14ac:dyDescent="0.2">
      <c r="A767" s="75"/>
      <c r="B767" s="76"/>
      <c r="C767" s="76"/>
      <c r="D767" s="77"/>
      <c r="E767" s="103" t="s">
        <v>14</v>
      </c>
      <c r="F767" s="69">
        <f t="shared" si="29"/>
        <v>51260</v>
      </c>
      <c r="G767" s="69">
        <f t="shared" si="32"/>
        <v>7635</v>
      </c>
      <c r="H767" s="69">
        <f t="shared" si="32"/>
        <v>9685.5</v>
      </c>
      <c r="I767" s="69">
        <f t="shared" si="32"/>
        <v>9586</v>
      </c>
      <c r="J767" s="69">
        <f t="shared" si="32"/>
        <v>11906.5</v>
      </c>
      <c r="K767" s="69">
        <f t="shared" si="32"/>
        <v>12447</v>
      </c>
    </row>
    <row r="768" spans="1:11" s="7" customFormat="1" ht="17.100000000000001" customHeight="1" x14ac:dyDescent="0.2">
      <c r="A768" s="32" t="s">
        <v>627</v>
      </c>
      <c r="B768" s="33"/>
      <c r="C768" s="33"/>
      <c r="D768" s="34"/>
      <c r="E768" s="107"/>
      <c r="F768" s="74">
        <f t="shared" ref="F768:K768" si="33">SUM(F764:F767)</f>
        <v>102653.28</v>
      </c>
      <c r="G768" s="74">
        <f t="shared" si="33"/>
        <v>16834.28</v>
      </c>
      <c r="H768" s="74">
        <f t="shared" si="33"/>
        <v>20809.5</v>
      </c>
      <c r="I768" s="74">
        <f t="shared" si="33"/>
        <v>22482.5</v>
      </c>
      <c r="J768" s="74">
        <f t="shared" si="33"/>
        <v>18386.5</v>
      </c>
      <c r="K768" s="74">
        <f t="shared" si="33"/>
        <v>24140.5</v>
      </c>
    </row>
    <row r="769" spans="1:11" s="7" customFormat="1" ht="17.100000000000001" customHeight="1" x14ac:dyDescent="0.2">
      <c r="A769" s="46" t="s">
        <v>367</v>
      </c>
      <c r="B769" s="47"/>
      <c r="C769" s="47"/>
      <c r="D769" s="47"/>
      <c r="E769" s="47"/>
      <c r="F769" s="47"/>
      <c r="G769" s="47"/>
      <c r="H769" s="47"/>
      <c r="I769" s="47"/>
      <c r="J769" s="47"/>
      <c r="K769" s="48"/>
    </row>
    <row r="770" spans="1:11" s="7" customFormat="1" ht="17.100000000000001" customHeight="1" x14ac:dyDescent="0.2">
      <c r="A770" s="30">
        <v>1</v>
      </c>
      <c r="B770" s="30">
        <v>2</v>
      </c>
      <c r="C770" s="30">
        <v>3</v>
      </c>
      <c r="D770" s="30">
        <v>4</v>
      </c>
      <c r="E770" s="30">
        <v>5</v>
      </c>
      <c r="F770" s="31">
        <v>6</v>
      </c>
      <c r="G770" s="30">
        <v>7</v>
      </c>
      <c r="H770" s="30">
        <v>8</v>
      </c>
      <c r="I770" s="30">
        <v>9</v>
      </c>
      <c r="J770" s="30">
        <v>10</v>
      </c>
      <c r="K770" s="30">
        <v>11</v>
      </c>
    </row>
    <row r="771" spans="1:11" s="7" customFormat="1" ht="17.100000000000001" customHeight="1" x14ac:dyDescent="0.2">
      <c r="A771" s="32" t="s">
        <v>718</v>
      </c>
      <c r="B771" s="33"/>
      <c r="C771" s="33"/>
      <c r="D771" s="33"/>
      <c r="E771" s="33"/>
      <c r="F771" s="33"/>
      <c r="G771" s="33"/>
      <c r="H771" s="33"/>
      <c r="I771" s="33"/>
      <c r="J771" s="33"/>
      <c r="K771" s="34"/>
    </row>
    <row r="772" spans="1:11" s="7" customFormat="1" ht="17.25" customHeight="1" x14ac:dyDescent="0.2">
      <c r="A772" s="37" t="s">
        <v>368</v>
      </c>
      <c r="B772" s="38" t="s">
        <v>369</v>
      </c>
      <c r="C772" s="38" t="s">
        <v>370</v>
      </c>
      <c r="D772" s="23" t="s">
        <v>740</v>
      </c>
      <c r="E772" s="44" t="s">
        <v>11</v>
      </c>
      <c r="F772" s="40">
        <f t="shared" ref="F772:F915" si="34">SUM(G772:K772)</f>
        <v>0</v>
      </c>
      <c r="G772" s="51"/>
      <c r="H772" s="51"/>
      <c r="I772" s="51"/>
      <c r="J772" s="51"/>
      <c r="K772" s="40"/>
    </row>
    <row r="773" spans="1:11" s="7" customFormat="1" ht="12.75" customHeight="1" x14ac:dyDescent="0.2">
      <c r="A773" s="41"/>
      <c r="B773" s="38"/>
      <c r="C773" s="38"/>
      <c r="D773" s="42"/>
      <c r="E773" s="44" t="s">
        <v>12</v>
      </c>
      <c r="F773" s="40">
        <f t="shared" si="34"/>
        <v>2600</v>
      </c>
      <c r="G773" s="51">
        <v>500</v>
      </c>
      <c r="H773" s="51">
        <v>500</v>
      </c>
      <c r="I773" s="51">
        <v>500</v>
      </c>
      <c r="J773" s="51">
        <v>600</v>
      </c>
      <c r="K773" s="40">
        <v>500</v>
      </c>
    </row>
    <row r="774" spans="1:11" s="7" customFormat="1" ht="17.25" customHeight="1" x14ac:dyDescent="0.2">
      <c r="A774" s="41"/>
      <c r="B774" s="38"/>
      <c r="C774" s="38"/>
      <c r="D774" s="42"/>
      <c r="E774" s="44" t="s">
        <v>13</v>
      </c>
      <c r="F774" s="40">
        <f t="shared" si="34"/>
        <v>500</v>
      </c>
      <c r="G774" s="51">
        <v>100</v>
      </c>
      <c r="H774" s="51">
        <v>100</v>
      </c>
      <c r="I774" s="51">
        <v>100</v>
      </c>
      <c r="J774" s="51">
        <v>100</v>
      </c>
      <c r="K774" s="40">
        <v>100</v>
      </c>
    </row>
    <row r="775" spans="1:11" s="1" customFormat="1" ht="57.75" customHeight="1" x14ac:dyDescent="0.2">
      <c r="A775" s="43"/>
      <c r="B775" s="38"/>
      <c r="C775" s="38"/>
      <c r="D775" s="28"/>
      <c r="E775" s="44" t="s">
        <v>14</v>
      </c>
      <c r="F775" s="40">
        <f t="shared" si="34"/>
        <v>0</v>
      </c>
      <c r="G775" s="51"/>
      <c r="H775" s="51"/>
      <c r="I775" s="51"/>
      <c r="J775" s="51"/>
      <c r="K775" s="40"/>
    </row>
    <row r="776" spans="1:11" s="1" customFormat="1" ht="17.100000000000001" customHeight="1" x14ac:dyDescent="0.2">
      <c r="A776" s="37" t="s">
        <v>371</v>
      </c>
      <c r="B776" s="23" t="s">
        <v>372</v>
      </c>
      <c r="C776" s="23" t="s">
        <v>462</v>
      </c>
      <c r="D776" s="23" t="s">
        <v>629</v>
      </c>
      <c r="E776" s="44" t="s">
        <v>11</v>
      </c>
      <c r="F776" s="40">
        <f t="shared" si="34"/>
        <v>0</v>
      </c>
      <c r="G776" s="51"/>
      <c r="H776" s="51"/>
      <c r="I776" s="51"/>
      <c r="J776" s="51"/>
      <c r="K776" s="40"/>
    </row>
    <row r="777" spans="1:11" s="1" customFormat="1" ht="17.100000000000001" customHeight="1" x14ac:dyDescent="0.2">
      <c r="A777" s="41"/>
      <c r="B777" s="42"/>
      <c r="C777" s="42"/>
      <c r="D777" s="42"/>
      <c r="E777" s="44" t="s">
        <v>12</v>
      </c>
      <c r="F777" s="40">
        <f t="shared" si="34"/>
        <v>1000</v>
      </c>
      <c r="G777" s="51">
        <v>200</v>
      </c>
      <c r="H777" s="51">
        <v>200</v>
      </c>
      <c r="I777" s="51">
        <v>200</v>
      </c>
      <c r="J777" s="51">
        <v>200</v>
      </c>
      <c r="K777" s="40">
        <v>200</v>
      </c>
    </row>
    <row r="778" spans="1:11" s="1" customFormat="1" ht="17.100000000000001" customHeight="1" x14ac:dyDescent="0.2">
      <c r="A778" s="41"/>
      <c r="B778" s="42"/>
      <c r="C778" s="42"/>
      <c r="D778" s="42"/>
      <c r="E778" s="44" t="s">
        <v>13</v>
      </c>
      <c r="F778" s="40">
        <f t="shared" si="34"/>
        <v>0</v>
      </c>
      <c r="G778" s="51"/>
      <c r="H778" s="51"/>
      <c r="I778" s="51"/>
      <c r="J778" s="51"/>
      <c r="K778" s="40"/>
    </row>
    <row r="779" spans="1:11" ht="45.75" customHeight="1" x14ac:dyDescent="0.2">
      <c r="A779" s="43"/>
      <c r="B779" s="28"/>
      <c r="C779" s="28"/>
      <c r="D779" s="28"/>
      <c r="E779" s="44" t="s">
        <v>14</v>
      </c>
      <c r="F779" s="40">
        <f t="shared" si="34"/>
        <v>0</v>
      </c>
      <c r="G779" s="51"/>
      <c r="H779" s="51"/>
      <c r="I779" s="51"/>
      <c r="J779" s="51"/>
      <c r="K779" s="40"/>
    </row>
    <row r="780" spans="1:11" ht="17.100000000000001" customHeight="1" x14ac:dyDescent="0.2">
      <c r="A780" s="37" t="s">
        <v>373</v>
      </c>
      <c r="B780" s="23" t="s">
        <v>628</v>
      </c>
      <c r="C780" s="23" t="s">
        <v>462</v>
      </c>
      <c r="D780" s="23" t="s">
        <v>629</v>
      </c>
      <c r="E780" s="44" t="s">
        <v>11</v>
      </c>
      <c r="F780" s="40">
        <f t="shared" si="34"/>
        <v>0</v>
      </c>
      <c r="G780" s="51"/>
      <c r="H780" s="51"/>
      <c r="I780" s="51"/>
      <c r="J780" s="51"/>
      <c r="K780" s="40"/>
    </row>
    <row r="781" spans="1:11" ht="17.100000000000001" customHeight="1" x14ac:dyDescent="0.2">
      <c r="A781" s="41"/>
      <c r="B781" s="42"/>
      <c r="C781" s="42"/>
      <c r="D781" s="42"/>
      <c r="E781" s="44" t="s">
        <v>12</v>
      </c>
      <c r="F781" s="40">
        <f t="shared" si="34"/>
        <v>1000</v>
      </c>
      <c r="G781" s="51">
        <v>200</v>
      </c>
      <c r="H781" s="51">
        <v>200</v>
      </c>
      <c r="I781" s="51">
        <v>200</v>
      </c>
      <c r="J781" s="51">
        <v>200</v>
      </c>
      <c r="K781" s="40">
        <v>200</v>
      </c>
    </row>
    <row r="782" spans="1:11" ht="17.100000000000001" customHeight="1" x14ac:dyDescent="0.2">
      <c r="A782" s="41"/>
      <c r="B782" s="42"/>
      <c r="C782" s="42"/>
      <c r="D782" s="42"/>
      <c r="E782" s="44" t="s">
        <v>13</v>
      </c>
      <c r="F782" s="40">
        <f t="shared" si="34"/>
        <v>0</v>
      </c>
      <c r="G782" s="51"/>
      <c r="H782" s="51"/>
      <c r="I782" s="51"/>
      <c r="J782" s="51"/>
      <c r="K782" s="40"/>
    </row>
    <row r="783" spans="1:11" ht="42.75" customHeight="1" x14ac:dyDescent="0.2">
      <c r="A783" s="43"/>
      <c r="B783" s="28"/>
      <c r="C783" s="28"/>
      <c r="D783" s="28"/>
      <c r="E783" s="44" t="s">
        <v>14</v>
      </c>
      <c r="F783" s="40">
        <f t="shared" si="34"/>
        <v>0</v>
      </c>
      <c r="G783" s="51"/>
      <c r="H783" s="51"/>
      <c r="I783" s="51"/>
      <c r="J783" s="51"/>
      <c r="K783" s="40"/>
    </row>
    <row r="784" spans="1:11" ht="17.100000000000001" customHeight="1" x14ac:dyDescent="0.2">
      <c r="A784" s="37" t="s">
        <v>374</v>
      </c>
      <c r="B784" s="23" t="s">
        <v>375</v>
      </c>
      <c r="C784" s="23" t="s">
        <v>462</v>
      </c>
      <c r="D784" s="23" t="s">
        <v>629</v>
      </c>
      <c r="E784" s="44" t="s">
        <v>11</v>
      </c>
      <c r="F784" s="40">
        <f t="shared" si="34"/>
        <v>0</v>
      </c>
      <c r="G784" s="51"/>
      <c r="H784" s="51"/>
      <c r="I784" s="51"/>
      <c r="J784" s="51"/>
      <c r="K784" s="40"/>
    </row>
    <row r="785" spans="1:11" ht="17.100000000000001" customHeight="1" x14ac:dyDescent="0.2">
      <c r="A785" s="41"/>
      <c r="B785" s="42"/>
      <c r="C785" s="42"/>
      <c r="D785" s="42"/>
      <c r="E785" s="44" t="s">
        <v>12</v>
      </c>
      <c r="F785" s="40">
        <f t="shared" si="34"/>
        <v>1000</v>
      </c>
      <c r="G785" s="51">
        <v>200</v>
      </c>
      <c r="H785" s="51">
        <v>200</v>
      </c>
      <c r="I785" s="51">
        <v>200</v>
      </c>
      <c r="J785" s="51">
        <v>200</v>
      </c>
      <c r="K785" s="40">
        <v>200</v>
      </c>
    </row>
    <row r="786" spans="1:11" ht="17.100000000000001" customHeight="1" x14ac:dyDescent="0.2">
      <c r="A786" s="41"/>
      <c r="B786" s="42"/>
      <c r="C786" s="42"/>
      <c r="D786" s="42"/>
      <c r="E786" s="44" t="s">
        <v>13</v>
      </c>
      <c r="F786" s="40">
        <f t="shared" si="34"/>
        <v>0</v>
      </c>
      <c r="G786" s="51"/>
      <c r="H786" s="51"/>
      <c r="I786" s="51"/>
      <c r="J786" s="51"/>
      <c r="K786" s="40"/>
    </row>
    <row r="787" spans="1:11" ht="44.25" customHeight="1" x14ac:dyDescent="0.2">
      <c r="A787" s="43"/>
      <c r="B787" s="28"/>
      <c r="C787" s="28"/>
      <c r="D787" s="28"/>
      <c r="E787" s="44" t="s">
        <v>14</v>
      </c>
      <c r="F787" s="40">
        <f t="shared" si="34"/>
        <v>0</v>
      </c>
      <c r="G787" s="51"/>
      <c r="H787" s="51"/>
      <c r="I787" s="51"/>
      <c r="J787" s="51"/>
      <c r="K787" s="40"/>
    </row>
    <row r="788" spans="1:11" ht="17.25" customHeight="1" x14ac:dyDescent="0.2">
      <c r="A788" s="37" t="s">
        <v>376</v>
      </c>
      <c r="B788" s="38" t="s">
        <v>630</v>
      </c>
      <c r="C788" s="38" t="s">
        <v>631</v>
      </c>
      <c r="D788" s="38" t="s">
        <v>632</v>
      </c>
      <c r="E788" s="44" t="s">
        <v>11</v>
      </c>
      <c r="F788" s="40">
        <f t="shared" si="34"/>
        <v>80</v>
      </c>
      <c r="G788" s="40">
        <v>40</v>
      </c>
      <c r="H788" s="40"/>
      <c r="I788" s="40">
        <v>20</v>
      </c>
      <c r="J788" s="40">
        <v>20</v>
      </c>
      <c r="K788" s="40"/>
    </row>
    <row r="789" spans="1:11" ht="17.25" customHeight="1" x14ac:dyDescent="0.2">
      <c r="A789" s="41"/>
      <c r="B789" s="38"/>
      <c r="C789" s="38"/>
      <c r="D789" s="38"/>
      <c r="E789" s="44" t="s">
        <v>12</v>
      </c>
      <c r="F789" s="40">
        <f t="shared" si="34"/>
        <v>0</v>
      </c>
      <c r="G789" s="40"/>
      <c r="H789" s="40"/>
      <c r="I789" s="40"/>
      <c r="J789" s="40"/>
      <c r="K789" s="40"/>
    </row>
    <row r="790" spans="1:11" ht="17.25" customHeight="1" x14ac:dyDescent="0.2">
      <c r="A790" s="41"/>
      <c r="B790" s="38"/>
      <c r="C790" s="38"/>
      <c r="D790" s="38"/>
      <c r="E790" s="44" t="s">
        <v>13</v>
      </c>
      <c r="F790" s="40">
        <f t="shared" si="34"/>
        <v>0</v>
      </c>
      <c r="G790" s="40"/>
      <c r="H790" s="40"/>
      <c r="I790" s="40"/>
      <c r="J790" s="40"/>
      <c r="K790" s="40"/>
    </row>
    <row r="791" spans="1:11" ht="51.75" customHeight="1" x14ac:dyDescent="0.2">
      <c r="A791" s="43"/>
      <c r="B791" s="38"/>
      <c r="C791" s="38"/>
      <c r="D791" s="38"/>
      <c r="E791" s="44" t="s">
        <v>14</v>
      </c>
      <c r="F791" s="40">
        <f t="shared" si="34"/>
        <v>0</v>
      </c>
      <c r="G791" s="40"/>
      <c r="H791" s="40"/>
      <c r="I791" s="40"/>
      <c r="J791" s="40"/>
      <c r="K791" s="40"/>
    </row>
    <row r="792" spans="1:11" ht="17.25" customHeight="1" x14ac:dyDescent="0.2">
      <c r="A792" s="37" t="s">
        <v>377</v>
      </c>
      <c r="B792" s="38" t="s">
        <v>378</v>
      </c>
      <c r="C792" s="38" t="s">
        <v>379</v>
      </c>
      <c r="D792" s="38" t="s">
        <v>633</v>
      </c>
      <c r="E792" s="44" t="s">
        <v>11</v>
      </c>
      <c r="F792" s="40">
        <f t="shared" si="34"/>
        <v>220</v>
      </c>
      <c r="G792" s="40">
        <v>30</v>
      </c>
      <c r="H792" s="40">
        <v>50</v>
      </c>
      <c r="I792" s="40">
        <v>40</v>
      </c>
      <c r="J792" s="40">
        <v>40</v>
      </c>
      <c r="K792" s="40">
        <v>60</v>
      </c>
    </row>
    <row r="793" spans="1:11" ht="17.25" customHeight="1" x14ac:dyDescent="0.2">
      <c r="A793" s="41"/>
      <c r="B793" s="38"/>
      <c r="C793" s="38"/>
      <c r="D793" s="38"/>
      <c r="E793" s="44" t="s">
        <v>12</v>
      </c>
      <c r="F793" s="40">
        <f t="shared" si="34"/>
        <v>0</v>
      </c>
      <c r="G793" s="40"/>
      <c r="H793" s="40"/>
      <c r="I793" s="40"/>
      <c r="J793" s="40"/>
      <c r="K793" s="40"/>
    </row>
    <row r="794" spans="1:11" ht="17.25" customHeight="1" x14ac:dyDescent="0.2">
      <c r="A794" s="41"/>
      <c r="B794" s="38"/>
      <c r="C794" s="38"/>
      <c r="D794" s="38"/>
      <c r="E794" s="44" t="s">
        <v>13</v>
      </c>
      <c r="F794" s="40">
        <f t="shared" si="34"/>
        <v>50</v>
      </c>
      <c r="G794" s="40"/>
      <c r="H794" s="40"/>
      <c r="I794" s="40">
        <v>50</v>
      </c>
      <c r="J794" s="40"/>
      <c r="K794" s="40"/>
    </row>
    <row r="795" spans="1:11" ht="117.75" customHeight="1" x14ac:dyDescent="0.2">
      <c r="A795" s="43"/>
      <c r="B795" s="38"/>
      <c r="C795" s="38"/>
      <c r="D795" s="38"/>
      <c r="E795" s="44" t="s">
        <v>14</v>
      </c>
      <c r="F795" s="40">
        <f t="shared" si="34"/>
        <v>0</v>
      </c>
      <c r="G795" s="40"/>
      <c r="H795" s="40"/>
      <c r="I795" s="40"/>
      <c r="J795" s="40"/>
      <c r="K795" s="40"/>
    </row>
    <row r="796" spans="1:11" ht="17.25" customHeight="1" x14ac:dyDescent="0.2">
      <c r="A796" s="46" t="s">
        <v>380</v>
      </c>
      <c r="B796" s="47"/>
      <c r="C796" s="47"/>
      <c r="D796" s="47"/>
      <c r="E796" s="47"/>
      <c r="F796" s="47"/>
      <c r="G796" s="47"/>
      <c r="H796" s="47"/>
      <c r="I796" s="47"/>
      <c r="J796" s="47"/>
      <c r="K796" s="48"/>
    </row>
    <row r="797" spans="1:11" ht="17.25" customHeight="1" x14ac:dyDescent="0.2">
      <c r="A797" s="30">
        <v>1</v>
      </c>
      <c r="B797" s="30">
        <v>2</v>
      </c>
      <c r="C797" s="30">
        <v>3</v>
      </c>
      <c r="D797" s="30">
        <v>4</v>
      </c>
      <c r="E797" s="30">
        <v>5</v>
      </c>
      <c r="F797" s="31">
        <v>6</v>
      </c>
      <c r="G797" s="30">
        <v>7</v>
      </c>
      <c r="H797" s="30">
        <v>8</v>
      </c>
      <c r="I797" s="30">
        <v>9</v>
      </c>
      <c r="J797" s="30">
        <v>10</v>
      </c>
      <c r="K797" s="30">
        <v>11</v>
      </c>
    </row>
    <row r="798" spans="1:11" ht="17.25" customHeight="1" x14ac:dyDescent="0.2">
      <c r="A798" s="37" t="s">
        <v>381</v>
      </c>
      <c r="B798" s="23" t="s">
        <v>382</v>
      </c>
      <c r="C798" s="23" t="s">
        <v>634</v>
      </c>
      <c r="D798" s="38" t="s">
        <v>633</v>
      </c>
      <c r="E798" s="44" t="s">
        <v>11</v>
      </c>
      <c r="F798" s="40">
        <f t="shared" ref="F798:F865" si="35">SUM(G798:K798)</f>
        <v>90</v>
      </c>
      <c r="G798" s="51"/>
      <c r="H798" s="51"/>
      <c r="I798" s="51">
        <v>30</v>
      </c>
      <c r="J798" s="51">
        <v>30</v>
      </c>
      <c r="K798" s="40">
        <v>30</v>
      </c>
    </row>
    <row r="799" spans="1:11" ht="50.25" customHeight="1" x14ac:dyDescent="0.2">
      <c r="A799" s="41"/>
      <c r="B799" s="42"/>
      <c r="C799" s="42"/>
      <c r="D799" s="38"/>
      <c r="E799" s="44" t="s">
        <v>12</v>
      </c>
      <c r="F799" s="40">
        <f t="shared" si="35"/>
        <v>0</v>
      </c>
      <c r="G799" s="51"/>
      <c r="H799" s="51"/>
      <c r="I799" s="51"/>
      <c r="J799" s="51"/>
      <c r="K799" s="40"/>
    </row>
    <row r="800" spans="1:11" ht="17.25" customHeight="1" x14ac:dyDescent="0.2">
      <c r="A800" s="41"/>
      <c r="B800" s="42"/>
      <c r="C800" s="42"/>
      <c r="D800" s="38"/>
      <c r="E800" s="44" t="s">
        <v>13</v>
      </c>
      <c r="F800" s="40">
        <f t="shared" si="35"/>
        <v>0</v>
      </c>
      <c r="G800" s="51"/>
      <c r="H800" s="51"/>
      <c r="I800" s="51"/>
      <c r="J800" s="51"/>
      <c r="K800" s="40"/>
    </row>
    <row r="801" spans="1:11" ht="17.25" customHeight="1" x14ac:dyDescent="0.2">
      <c r="A801" s="43"/>
      <c r="B801" s="28"/>
      <c r="C801" s="28"/>
      <c r="D801" s="38"/>
      <c r="E801" s="44" t="s">
        <v>14</v>
      </c>
      <c r="F801" s="40">
        <f t="shared" si="35"/>
        <v>0</v>
      </c>
      <c r="G801" s="51"/>
      <c r="H801" s="51"/>
      <c r="I801" s="51"/>
      <c r="J801" s="51"/>
      <c r="K801" s="40"/>
    </row>
    <row r="802" spans="1:11" ht="17.25" customHeight="1" x14ac:dyDescent="0.2">
      <c r="A802" s="37" t="s">
        <v>383</v>
      </c>
      <c r="B802" s="23" t="s">
        <v>635</v>
      </c>
      <c r="C802" s="23" t="s">
        <v>636</v>
      </c>
      <c r="D802" s="38" t="s">
        <v>633</v>
      </c>
      <c r="E802" s="44" t="s">
        <v>11</v>
      </c>
      <c r="F802" s="40">
        <f t="shared" si="35"/>
        <v>120</v>
      </c>
      <c r="G802" s="51">
        <v>40</v>
      </c>
      <c r="H802" s="51">
        <v>40</v>
      </c>
      <c r="I802" s="51">
        <v>40</v>
      </c>
      <c r="J802" s="51"/>
      <c r="K802" s="40"/>
    </row>
    <row r="803" spans="1:11" ht="15.75" customHeight="1" x14ac:dyDescent="0.2">
      <c r="A803" s="41"/>
      <c r="B803" s="42"/>
      <c r="C803" s="42"/>
      <c r="D803" s="38"/>
      <c r="E803" s="44" t="s">
        <v>12</v>
      </c>
      <c r="F803" s="40">
        <f t="shared" si="35"/>
        <v>0</v>
      </c>
      <c r="G803" s="51"/>
      <c r="H803" s="51"/>
      <c r="I803" s="51"/>
      <c r="J803" s="51"/>
      <c r="K803" s="40"/>
    </row>
    <row r="804" spans="1:11" ht="17.25" customHeight="1" x14ac:dyDescent="0.2">
      <c r="A804" s="41"/>
      <c r="B804" s="42"/>
      <c r="C804" s="42"/>
      <c r="D804" s="38"/>
      <c r="E804" s="44" t="s">
        <v>13</v>
      </c>
      <c r="F804" s="40">
        <f t="shared" si="35"/>
        <v>0</v>
      </c>
      <c r="G804" s="51"/>
      <c r="H804" s="51"/>
      <c r="I804" s="51"/>
      <c r="J804" s="51"/>
      <c r="K804" s="40"/>
    </row>
    <row r="805" spans="1:11" ht="39" customHeight="1" x14ac:dyDescent="0.2">
      <c r="A805" s="43"/>
      <c r="B805" s="28"/>
      <c r="C805" s="28"/>
      <c r="D805" s="38"/>
      <c r="E805" s="44" t="s">
        <v>14</v>
      </c>
      <c r="F805" s="40">
        <f t="shared" si="35"/>
        <v>0</v>
      </c>
      <c r="G805" s="51"/>
      <c r="H805" s="51"/>
      <c r="I805" s="51"/>
      <c r="J805" s="51"/>
      <c r="K805" s="40"/>
    </row>
    <row r="806" spans="1:11" ht="17.25" customHeight="1" x14ac:dyDescent="0.2">
      <c r="A806" s="37" t="s">
        <v>384</v>
      </c>
      <c r="B806" s="23" t="s">
        <v>637</v>
      </c>
      <c r="C806" s="23" t="s">
        <v>638</v>
      </c>
      <c r="D806" s="38" t="s">
        <v>633</v>
      </c>
      <c r="E806" s="44" t="s">
        <v>11</v>
      </c>
      <c r="F806" s="40">
        <f t="shared" si="35"/>
        <v>800</v>
      </c>
      <c r="G806" s="51">
        <v>800</v>
      </c>
      <c r="H806" s="51"/>
      <c r="I806" s="51"/>
      <c r="J806" s="51"/>
      <c r="K806" s="40"/>
    </row>
    <row r="807" spans="1:11" ht="15.75" customHeight="1" x14ac:dyDescent="0.2">
      <c r="A807" s="41"/>
      <c r="B807" s="42"/>
      <c r="C807" s="42"/>
      <c r="D807" s="38"/>
      <c r="E807" s="44" t="s">
        <v>12</v>
      </c>
      <c r="F807" s="40">
        <f t="shared" si="35"/>
        <v>0</v>
      </c>
      <c r="G807" s="51"/>
      <c r="H807" s="51"/>
      <c r="I807" s="51"/>
      <c r="J807" s="51"/>
      <c r="K807" s="40"/>
    </row>
    <row r="808" spans="1:11" ht="17.25" customHeight="1" x14ac:dyDescent="0.2">
      <c r="A808" s="41"/>
      <c r="B808" s="42"/>
      <c r="C808" s="42"/>
      <c r="D808" s="38"/>
      <c r="E808" s="44" t="s">
        <v>13</v>
      </c>
      <c r="F808" s="40">
        <f t="shared" si="35"/>
        <v>0</v>
      </c>
      <c r="G808" s="51"/>
      <c r="H808" s="51"/>
      <c r="I808" s="51"/>
      <c r="J808" s="51"/>
      <c r="K808" s="40"/>
    </row>
    <row r="809" spans="1:11" ht="27.75" customHeight="1" x14ac:dyDescent="0.2">
      <c r="A809" s="43"/>
      <c r="B809" s="28"/>
      <c r="C809" s="28"/>
      <c r="D809" s="38"/>
      <c r="E809" s="44" t="s">
        <v>14</v>
      </c>
      <c r="F809" s="40">
        <f t="shared" si="35"/>
        <v>0</v>
      </c>
      <c r="G809" s="51"/>
      <c r="H809" s="51"/>
      <c r="I809" s="51"/>
      <c r="J809" s="51"/>
      <c r="K809" s="40"/>
    </row>
    <row r="810" spans="1:11" ht="17.25" customHeight="1" x14ac:dyDescent="0.2">
      <c r="A810" s="37" t="s">
        <v>385</v>
      </c>
      <c r="B810" s="23" t="s">
        <v>702</v>
      </c>
      <c r="C810" s="23" t="s">
        <v>639</v>
      </c>
      <c r="D810" s="38" t="s">
        <v>633</v>
      </c>
      <c r="E810" s="44" t="s">
        <v>11</v>
      </c>
      <c r="F810" s="40">
        <f t="shared" si="35"/>
        <v>1000</v>
      </c>
      <c r="G810" s="51">
        <v>400</v>
      </c>
      <c r="H810" s="51">
        <v>200</v>
      </c>
      <c r="I810" s="51">
        <v>300</v>
      </c>
      <c r="J810" s="51">
        <v>100</v>
      </c>
      <c r="K810" s="40"/>
    </row>
    <row r="811" spans="1:11" ht="20.25" customHeight="1" x14ac:dyDescent="0.2">
      <c r="A811" s="41"/>
      <c r="B811" s="42"/>
      <c r="C811" s="42"/>
      <c r="D811" s="38"/>
      <c r="E811" s="44" t="s">
        <v>12</v>
      </c>
      <c r="F811" s="40">
        <f t="shared" si="35"/>
        <v>0</v>
      </c>
      <c r="G811" s="51"/>
      <c r="H811" s="51"/>
      <c r="I811" s="51"/>
      <c r="J811" s="51"/>
      <c r="K811" s="40"/>
    </row>
    <row r="812" spans="1:11" ht="17.25" customHeight="1" x14ac:dyDescent="0.2">
      <c r="A812" s="41"/>
      <c r="B812" s="42"/>
      <c r="C812" s="42"/>
      <c r="D812" s="38"/>
      <c r="E812" s="44" t="s">
        <v>13</v>
      </c>
      <c r="F812" s="40">
        <f t="shared" si="35"/>
        <v>0</v>
      </c>
      <c r="G812" s="51"/>
      <c r="H812" s="51"/>
      <c r="I812" s="51"/>
      <c r="J812" s="51"/>
      <c r="K812" s="40"/>
    </row>
    <row r="813" spans="1:11" ht="24" customHeight="1" x14ac:dyDescent="0.2">
      <c r="A813" s="43"/>
      <c r="B813" s="28"/>
      <c r="C813" s="28"/>
      <c r="D813" s="38"/>
      <c r="E813" s="44" t="s">
        <v>14</v>
      </c>
      <c r="F813" s="40">
        <f t="shared" si="35"/>
        <v>0</v>
      </c>
      <c r="G813" s="51"/>
      <c r="H813" s="51"/>
      <c r="I813" s="51"/>
      <c r="J813" s="51"/>
      <c r="K813" s="40"/>
    </row>
    <row r="814" spans="1:11" ht="17.25" customHeight="1" x14ac:dyDescent="0.2">
      <c r="A814" s="37" t="s">
        <v>386</v>
      </c>
      <c r="B814" s="23" t="s">
        <v>642</v>
      </c>
      <c r="C814" s="23" t="s">
        <v>639</v>
      </c>
      <c r="D814" s="38" t="s">
        <v>633</v>
      </c>
      <c r="E814" s="44" t="s">
        <v>11</v>
      </c>
      <c r="F814" s="40">
        <f t="shared" si="35"/>
        <v>4000</v>
      </c>
      <c r="G814" s="51">
        <v>2000</v>
      </c>
      <c r="H814" s="51">
        <v>1000</v>
      </c>
      <c r="I814" s="51">
        <v>1000</v>
      </c>
      <c r="J814" s="51"/>
      <c r="K814" s="40"/>
    </row>
    <row r="815" spans="1:11" ht="15.75" customHeight="1" x14ac:dyDescent="0.2">
      <c r="A815" s="41"/>
      <c r="B815" s="42"/>
      <c r="C815" s="42"/>
      <c r="D815" s="38"/>
      <c r="E815" s="44" t="s">
        <v>12</v>
      </c>
      <c r="F815" s="40">
        <f t="shared" si="35"/>
        <v>0</v>
      </c>
      <c r="G815" s="51"/>
      <c r="H815" s="51"/>
      <c r="I815" s="51"/>
      <c r="J815" s="51"/>
      <c r="K815" s="40"/>
    </row>
    <row r="816" spans="1:11" ht="17.25" customHeight="1" x14ac:dyDescent="0.2">
      <c r="A816" s="41"/>
      <c r="B816" s="42"/>
      <c r="C816" s="42"/>
      <c r="D816" s="38"/>
      <c r="E816" s="44" t="s">
        <v>13</v>
      </c>
      <c r="F816" s="40">
        <f t="shared" si="35"/>
        <v>0</v>
      </c>
      <c r="G816" s="51"/>
      <c r="H816" s="51"/>
      <c r="I816" s="51"/>
      <c r="J816" s="51"/>
      <c r="K816" s="40"/>
    </row>
    <row r="817" spans="1:11" ht="45.75" customHeight="1" x14ac:dyDescent="0.2">
      <c r="A817" s="43"/>
      <c r="B817" s="28"/>
      <c r="C817" s="28"/>
      <c r="D817" s="38"/>
      <c r="E817" s="44" t="s">
        <v>14</v>
      </c>
      <c r="F817" s="40">
        <f t="shared" si="35"/>
        <v>0</v>
      </c>
      <c r="G817" s="51"/>
      <c r="H817" s="51"/>
      <c r="I817" s="51"/>
      <c r="J817" s="51"/>
      <c r="K817" s="40"/>
    </row>
    <row r="818" spans="1:11" ht="17.25" customHeight="1" x14ac:dyDescent="0.2">
      <c r="A818" s="37" t="s">
        <v>387</v>
      </c>
      <c r="B818" s="23" t="s">
        <v>640</v>
      </c>
      <c r="C818" s="23" t="s">
        <v>703</v>
      </c>
      <c r="D818" s="38" t="s">
        <v>633</v>
      </c>
      <c r="E818" s="44" t="s">
        <v>11</v>
      </c>
      <c r="F818" s="40">
        <f t="shared" si="35"/>
        <v>1310</v>
      </c>
      <c r="G818" s="51">
        <v>670</v>
      </c>
      <c r="H818" s="51">
        <v>210</v>
      </c>
      <c r="I818" s="51">
        <v>100</v>
      </c>
      <c r="J818" s="51">
        <v>230</v>
      </c>
      <c r="K818" s="40">
        <v>100</v>
      </c>
    </row>
    <row r="819" spans="1:11" ht="17.25" customHeight="1" x14ac:dyDescent="0.2">
      <c r="A819" s="41"/>
      <c r="B819" s="42"/>
      <c r="C819" s="42"/>
      <c r="D819" s="38"/>
      <c r="E819" s="44" t="s">
        <v>12</v>
      </c>
      <c r="F819" s="40">
        <f t="shared" si="35"/>
        <v>0</v>
      </c>
      <c r="G819" s="51"/>
      <c r="H819" s="51"/>
      <c r="I819" s="51"/>
      <c r="J819" s="51"/>
      <c r="K819" s="40"/>
    </row>
    <row r="820" spans="1:11" ht="17.25" customHeight="1" x14ac:dyDescent="0.2">
      <c r="A820" s="41"/>
      <c r="B820" s="42"/>
      <c r="C820" s="42"/>
      <c r="D820" s="38"/>
      <c r="E820" s="44" t="s">
        <v>13</v>
      </c>
      <c r="F820" s="40">
        <f t="shared" si="35"/>
        <v>0</v>
      </c>
      <c r="G820" s="51"/>
      <c r="H820" s="51"/>
      <c r="I820" s="51"/>
      <c r="J820" s="51"/>
      <c r="K820" s="40"/>
    </row>
    <row r="821" spans="1:11" ht="191.25" customHeight="1" x14ac:dyDescent="0.2">
      <c r="A821" s="43"/>
      <c r="B821" s="28"/>
      <c r="C821" s="28"/>
      <c r="D821" s="38"/>
      <c r="E821" s="44" t="s">
        <v>14</v>
      </c>
      <c r="F821" s="40">
        <f t="shared" si="35"/>
        <v>0</v>
      </c>
      <c r="G821" s="51"/>
      <c r="H821" s="51"/>
      <c r="I821" s="51"/>
      <c r="J821" s="51"/>
      <c r="K821" s="40"/>
    </row>
    <row r="822" spans="1:11" ht="17.25" customHeight="1" x14ac:dyDescent="0.2">
      <c r="A822" s="46" t="s">
        <v>388</v>
      </c>
      <c r="B822" s="47"/>
      <c r="C822" s="47"/>
      <c r="D822" s="47"/>
      <c r="E822" s="47"/>
      <c r="F822" s="47"/>
      <c r="G822" s="47"/>
      <c r="H822" s="47"/>
      <c r="I822" s="47"/>
      <c r="J822" s="47"/>
      <c r="K822" s="48"/>
    </row>
    <row r="823" spans="1:11" ht="17.25" customHeight="1" x14ac:dyDescent="0.2">
      <c r="A823" s="30">
        <v>1</v>
      </c>
      <c r="B823" s="30">
        <v>2</v>
      </c>
      <c r="C823" s="30">
        <v>3</v>
      </c>
      <c r="D823" s="30">
        <v>4</v>
      </c>
      <c r="E823" s="30">
        <v>5</v>
      </c>
      <c r="F823" s="31">
        <v>6</v>
      </c>
      <c r="G823" s="30">
        <v>7</v>
      </c>
      <c r="H823" s="30">
        <v>8</v>
      </c>
      <c r="I823" s="30">
        <v>9</v>
      </c>
      <c r="J823" s="30">
        <v>10</v>
      </c>
      <c r="K823" s="30">
        <v>11</v>
      </c>
    </row>
    <row r="824" spans="1:11" ht="17.25" customHeight="1" x14ac:dyDescent="0.2">
      <c r="A824" s="37" t="s">
        <v>389</v>
      </c>
      <c r="B824" s="23" t="s">
        <v>643</v>
      </c>
      <c r="C824" s="23" t="s">
        <v>390</v>
      </c>
      <c r="D824" s="38" t="s">
        <v>633</v>
      </c>
      <c r="E824" s="44" t="s">
        <v>11</v>
      </c>
      <c r="F824" s="40">
        <f t="shared" si="35"/>
        <v>400</v>
      </c>
      <c r="G824" s="51">
        <v>400</v>
      </c>
      <c r="H824" s="51"/>
      <c r="I824" s="51"/>
      <c r="J824" s="51"/>
      <c r="K824" s="40"/>
    </row>
    <row r="825" spans="1:11" ht="12.75" customHeight="1" x14ac:dyDescent="0.2">
      <c r="A825" s="41"/>
      <c r="B825" s="42"/>
      <c r="C825" s="42"/>
      <c r="D825" s="38"/>
      <c r="E825" s="44" t="s">
        <v>12</v>
      </c>
      <c r="F825" s="40">
        <f t="shared" si="35"/>
        <v>0</v>
      </c>
      <c r="G825" s="51"/>
      <c r="H825" s="51"/>
      <c r="I825" s="51"/>
      <c r="J825" s="51"/>
      <c r="K825" s="40"/>
    </row>
    <row r="826" spans="1:11" ht="17.100000000000001" customHeight="1" x14ac:dyDescent="0.2">
      <c r="A826" s="41"/>
      <c r="B826" s="42"/>
      <c r="C826" s="42"/>
      <c r="D826" s="38"/>
      <c r="E826" s="44" t="s">
        <v>13</v>
      </c>
      <c r="F826" s="40">
        <f t="shared" si="35"/>
        <v>0</v>
      </c>
      <c r="G826" s="51"/>
      <c r="H826" s="51"/>
      <c r="I826" s="51"/>
      <c r="J826" s="51"/>
      <c r="K826" s="40"/>
    </row>
    <row r="827" spans="1:11" ht="46.5" customHeight="1" x14ac:dyDescent="0.2">
      <c r="A827" s="43"/>
      <c r="B827" s="28"/>
      <c r="C827" s="28"/>
      <c r="D827" s="38"/>
      <c r="E827" s="44" t="s">
        <v>14</v>
      </c>
      <c r="F827" s="40">
        <f t="shared" si="35"/>
        <v>0</v>
      </c>
      <c r="G827" s="51"/>
      <c r="H827" s="51"/>
      <c r="I827" s="51"/>
      <c r="J827" s="51"/>
      <c r="K827" s="40"/>
    </row>
    <row r="828" spans="1:11" ht="17.25" customHeight="1" x14ac:dyDescent="0.2">
      <c r="A828" s="37" t="s">
        <v>391</v>
      </c>
      <c r="B828" s="23" t="s">
        <v>644</v>
      </c>
      <c r="C828" s="23" t="s">
        <v>390</v>
      </c>
      <c r="D828" s="38" t="s">
        <v>633</v>
      </c>
      <c r="E828" s="44" t="s">
        <v>11</v>
      </c>
      <c r="F828" s="40">
        <f t="shared" si="35"/>
        <v>3900</v>
      </c>
      <c r="G828" s="51"/>
      <c r="H828" s="51">
        <v>2000</v>
      </c>
      <c r="I828" s="51">
        <v>1900</v>
      </c>
      <c r="J828" s="51"/>
      <c r="K828" s="40"/>
    </row>
    <row r="829" spans="1:11" ht="17.25" customHeight="1" x14ac:dyDescent="0.2">
      <c r="A829" s="41"/>
      <c r="B829" s="42"/>
      <c r="C829" s="42"/>
      <c r="D829" s="38"/>
      <c r="E829" s="44" t="s">
        <v>12</v>
      </c>
      <c r="F829" s="40">
        <f t="shared" si="35"/>
        <v>0</v>
      </c>
      <c r="G829" s="51"/>
      <c r="H829" s="51"/>
      <c r="I829" s="51"/>
      <c r="J829" s="51"/>
      <c r="K829" s="40"/>
    </row>
    <row r="830" spans="1:11" ht="17.25" customHeight="1" x14ac:dyDescent="0.2">
      <c r="A830" s="41"/>
      <c r="B830" s="42"/>
      <c r="C830" s="42"/>
      <c r="D830" s="38"/>
      <c r="E830" s="44" t="s">
        <v>13</v>
      </c>
      <c r="F830" s="40">
        <f t="shared" si="35"/>
        <v>0</v>
      </c>
      <c r="G830" s="51"/>
      <c r="H830" s="51"/>
      <c r="I830" s="51"/>
      <c r="J830" s="51"/>
      <c r="K830" s="40"/>
    </row>
    <row r="831" spans="1:11" ht="17.25" customHeight="1" x14ac:dyDescent="0.2">
      <c r="A831" s="43"/>
      <c r="B831" s="28"/>
      <c r="C831" s="28"/>
      <c r="D831" s="38"/>
      <c r="E831" s="44" t="s">
        <v>14</v>
      </c>
      <c r="F831" s="40">
        <f t="shared" si="35"/>
        <v>0</v>
      </c>
      <c r="G831" s="51"/>
      <c r="H831" s="51"/>
      <c r="I831" s="51"/>
      <c r="J831" s="51"/>
      <c r="K831" s="40"/>
    </row>
    <row r="832" spans="1:11" ht="17.25" customHeight="1" x14ac:dyDescent="0.2">
      <c r="A832" s="37" t="s">
        <v>392</v>
      </c>
      <c r="B832" s="23" t="s">
        <v>393</v>
      </c>
      <c r="C832" s="23" t="s">
        <v>394</v>
      </c>
      <c r="D832" s="38" t="s">
        <v>633</v>
      </c>
      <c r="E832" s="44" t="s">
        <v>11</v>
      </c>
      <c r="F832" s="40">
        <f t="shared" si="35"/>
        <v>200</v>
      </c>
      <c r="G832" s="51"/>
      <c r="H832" s="51"/>
      <c r="I832" s="51">
        <v>100</v>
      </c>
      <c r="J832" s="51">
        <v>100</v>
      </c>
      <c r="K832" s="40"/>
    </row>
    <row r="833" spans="1:11" ht="17.25" customHeight="1" x14ac:dyDescent="0.2">
      <c r="A833" s="41"/>
      <c r="B833" s="42"/>
      <c r="C833" s="42"/>
      <c r="D833" s="38"/>
      <c r="E833" s="44" t="s">
        <v>12</v>
      </c>
      <c r="F833" s="40">
        <f t="shared" si="35"/>
        <v>0</v>
      </c>
      <c r="G833" s="51"/>
      <c r="H833" s="51"/>
      <c r="I833" s="51"/>
      <c r="J833" s="51"/>
      <c r="K833" s="40"/>
    </row>
    <row r="834" spans="1:11" ht="17.25" customHeight="1" x14ac:dyDescent="0.2">
      <c r="A834" s="41"/>
      <c r="B834" s="42"/>
      <c r="C834" s="42"/>
      <c r="D834" s="38"/>
      <c r="E834" s="44" t="s">
        <v>13</v>
      </c>
      <c r="F834" s="40">
        <f t="shared" si="35"/>
        <v>80</v>
      </c>
      <c r="G834" s="51"/>
      <c r="H834" s="51">
        <v>40</v>
      </c>
      <c r="I834" s="51">
        <v>40</v>
      </c>
      <c r="J834" s="51"/>
      <c r="K834" s="40"/>
    </row>
    <row r="835" spans="1:11" ht="92.25" customHeight="1" x14ac:dyDescent="0.2">
      <c r="A835" s="43"/>
      <c r="B835" s="28"/>
      <c r="C835" s="28"/>
      <c r="D835" s="38"/>
      <c r="E835" s="44" t="s">
        <v>14</v>
      </c>
      <c r="F835" s="40">
        <f t="shared" si="35"/>
        <v>0</v>
      </c>
      <c r="G835" s="51"/>
      <c r="H835" s="51"/>
      <c r="I835" s="51"/>
      <c r="J835" s="51"/>
      <c r="K835" s="40"/>
    </row>
    <row r="836" spans="1:11" ht="17.25" customHeight="1" x14ac:dyDescent="0.2">
      <c r="A836" s="37" t="s">
        <v>395</v>
      </c>
      <c r="B836" s="23" t="s">
        <v>641</v>
      </c>
      <c r="C836" s="23" t="s">
        <v>396</v>
      </c>
      <c r="D836" s="38" t="s">
        <v>633</v>
      </c>
      <c r="E836" s="44" t="s">
        <v>11</v>
      </c>
      <c r="F836" s="40">
        <f t="shared" si="35"/>
        <v>400</v>
      </c>
      <c r="G836" s="51">
        <v>50</v>
      </c>
      <c r="H836" s="51">
        <v>50</v>
      </c>
      <c r="I836" s="51">
        <v>200</v>
      </c>
      <c r="J836" s="51">
        <v>50</v>
      </c>
      <c r="K836" s="40">
        <v>50</v>
      </c>
    </row>
    <row r="837" spans="1:11" ht="17.25" customHeight="1" x14ac:dyDescent="0.2">
      <c r="A837" s="41"/>
      <c r="B837" s="42"/>
      <c r="C837" s="42"/>
      <c r="D837" s="38"/>
      <c r="E837" s="44" t="s">
        <v>12</v>
      </c>
      <c r="F837" s="40">
        <f t="shared" si="35"/>
        <v>0</v>
      </c>
      <c r="G837" s="51"/>
      <c r="H837" s="51"/>
      <c r="I837" s="51"/>
      <c r="J837" s="51"/>
      <c r="K837" s="40"/>
    </row>
    <row r="838" spans="1:11" ht="17.25" customHeight="1" x14ac:dyDescent="0.2">
      <c r="A838" s="41"/>
      <c r="B838" s="42"/>
      <c r="C838" s="42"/>
      <c r="D838" s="38"/>
      <c r="E838" s="44" t="s">
        <v>13</v>
      </c>
      <c r="F838" s="40">
        <f t="shared" si="35"/>
        <v>250</v>
      </c>
      <c r="G838" s="51">
        <v>50</v>
      </c>
      <c r="H838" s="51">
        <v>50</v>
      </c>
      <c r="I838" s="51">
        <v>50</v>
      </c>
      <c r="J838" s="51">
        <v>50</v>
      </c>
      <c r="K838" s="40">
        <v>50</v>
      </c>
    </row>
    <row r="839" spans="1:11" ht="17.25" customHeight="1" x14ac:dyDescent="0.2">
      <c r="A839" s="43"/>
      <c r="B839" s="28"/>
      <c r="C839" s="28"/>
      <c r="D839" s="38"/>
      <c r="E839" s="44" t="s">
        <v>14</v>
      </c>
      <c r="F839" s="40">
        <f t="shared" si="35"/>
        <v>0</v>
      </c>
      <c r="G839" s="51"/>
      <c r="H839" s="51"/>
      <c r="I839" s="51"/>
      <c r="J839" s="51"/>
      <c r="K839" s="40"/>
    </row>
    <row r="840" spans="1:11" ht="17.25" customHeight="1" x14ac:dyDescent="0.2">
      <c r="A840" s="45" t="s">
        <v>397</v>
      </c>
      <c r="B840" s="38" t="s">
        <v>704</v>
      </c>
      <c r="C840" s="38" t="s">
        <v>705</v>
      </c>
      <c r="D840" s="23" t="s">
        <v>708</v>
      </c>
      <c r="E840" s="44" t="s">
        <v>11</v>
      </c>
      <c r="F840" s="40">
        <f t="shared" si="35"/>
        <v>0</v>
      </c>
      <c r="G840" s="51"/>
      <c r="H840" s="51"/>
      <c r="I840" s="51"/>
      <c r="J840" s="51"/>
      <c r="K840" s="40"/>
    </row>
    <row r="841" spans="1:11" ht="17.25" customHeight="1" x14ac:dyDescent="0.2">
      <c r="A841" s="45"/>
      <c r="B841" s="38"/>
      <c r="C841" s="38"/>
      <c r="D841" s="42"/>
      <c r="E841" s="44" t="s">
        <v>12</v>
      </c>
      <c r="F841" s="40">
        <f t="shared" si="35"/>
        <v>0</v>
      </c>
      <c r="G841" s="51"/>
      <c r="H841" s="51"/>
      <c r="I841" s="51"/>
      <c r="J841" s="51"/>
      <c r="K841" s="40"/>
    </row>
    <row r="842" spans="1:11" ht="17.25" customHeight="1" x14ac:dyDescent="0.2">
      <c r="A842" s="45"/>
      <c r="B842" s="38"/>
      <c r="C842" s="38"/>
      <c r="D842" s="42"/>
      <c r="E842" s="44" t="s">
        <v>13</v>
      </c>
      <c r="F842" s="40">
        <f t="shared" si="35"/>
        <v>40</v>
      </c>
      <c r="G842" s="51">
        <v>40</v>
      </c>
      <c r="H842" s="51"/>
      <c r="I842" s="51"/>
      <c r="J842" s="51"/>
      <c r="K842" s="40"/>
    </row>
    <row r="843" spans="1:11" ht="17.25" customHeight="1" x14ac:dyDescent="0.2">
      <c r="A843" s="45"/>
      <c r="B843" s="38"/>
      <c r="C843" s="38"/>
      <c r="D843" s="28"/>
      <c r="E843" s="44" t="s">
        <v>14</v>
      </c>
      <c r="F843" s="40">
        <f t="shared" si="35"/>
        <v>0</v>
      </c>
      <c r="G843" s="51"/>
      <c r="H843" s="51"/>
      <c r="I843" s="51"/>
      <c r="J843" s="51"/>
      <c r="K843" s="40"/>
    </row>
    <row r="844" spans="1:11" ht="17.25" customHeight="1" x14ac:dyDescent="0.2">
      <c r="A844" s="45" t="s">
        <v>398</v>
      </c>
      <c r="B844" s="38" t="s">
        <v>645</v>
      </c>
      <c r="C844" s="38" t="s">
        <v>709</v>
      </c>
      <c r="D844" s="23" t="s">
        <v>708</v>
      </c>
      <c r="E844" s="44" t="s">
        <v>11</v>
      </c>
      <c r="F844" s="40">
        <f t="shared" si="35"/>
        <v>40</v>
      </c>
      <c r="G844" s="51"/>
      <c r="H844" s="51">
        <v>40</v>
      </c>
      <c r="I844" s="51"/>
      <c r="J844" s="51"/>
      <c r="K844" s="40"/>
    </row>
    <row r="845" spans="1:11" ht="17.25" customHeight="1" x14ac:dyDescent="0.2">
      <c r="A845" s="45"/>
      <c r="B845" s="38"/>
      <c r="C845" s="38"/>
      <c r="D845" s="42"/>
      <c r="E845" s="44" t="s">
        <v>12</v>
      </c>
      <c r="F845" s="40">
        <f t="shared" si="35"/>
        <v>0</v>
      </c>
      <c r="G845" s="51"/>
      <c r="H845" s="51"/>
      <c r="I845" s="51"/>
      <c r="J845" s="51"/>
      <c r="K845" s="40"/>
    </row>
    <row r="846" spans="1:11" ht="17.25" customHeight="1" x14ac:dyDescent="0.2">
      <c r="A846" s="45"/>
      <c r="B846" s="38"/>
      <c r="C846" s="38"/>
      <c r="D846" s="42"/>
      <c r="E846" s="44" t="s">
        <v>13</v>
      </c>
      <c r="F846" s="40">
        <f t="shared" si="35"/>
        <v>0</v>
      </c>
      <c r="G846" s="51"/>
      <c r="H846" s="51"/>
      <c r="I846" s="51"/>
      <c r="J846" s="51"/>
      <c r="K846" s="40"/>
    </row>
    <row r="847" spans="1:11" ht="17.25" customHeight="1" x14ac:dyDescent="0.2">
      <c r="A847" s="45"/>
      <c r="B847" s="38"/>
      <c r="C847" s="38"/>
      <c r="D847" s="28"/>
      <c r="E847" s="44" t="s">
        <v>14</v>
      </c>
      <c r="F847" s="40">
        <f t="shared" si="35"/>
        <v>0</v>
      </c>
      <c r="G847" s="51"/>
      <c r="H847" s="51"/>
      <c r="I847" s="51"/>
      <c r="J847" s="51"/>
      <c r="K847" s="40"/>
    </row>
    <row r="848" spans="1:11" ht="17.25" customHeight="1" x14ac:dyDescent="0.2">
      <c r="A848" s="45" t="s">
        <v>399</v>
      </c>
      <c r="B848" s="38" t="s">
        <v>706</v>
      </c>
      <c r="C848" s="38" t="s">
        <v>400</v>
      </c>
      <c r="D848" s="23" t="s">
        <v>708</v>
      </c>
      <c r="E848" s="44" t="s">
        <v>11</v>
      </c>
      <c r="F848" s="40">
        <f t="shared" si="35"/>
        <v>0</v>
      </c>
      <c r="G848" s="51"/>
      <c r="H848" s="51"/>
      <c r="I848" s="51"/>
      <c r="J848" s="51"/>
      <c r="K848" s="40"/>
    </row>
    <row r="849" spans="1:11" ht="17.25" customHeight="1" x14ac:dyDescent="0.2">
      <c r="A849" s="45"/>
      <c r="B849" s="38"/>
      <c r="C849" s="38"/>
      <c r="D849" s="42"/>
      <c r="E849" s="44" t="s">
        <v>12</v>
      </c>
      <c r="F849" s="40">
        <f t="shared" si="35"/>
        <v>0</v>
      </c>
      <c r="G849" s="51"/>
      <c r="H849" s="51"/>
      <c r="I849" s="51"/>
      <c r="J849" s="51"/>
      <c r="K849" s="40"/>
    </row>
    <row r="850" spans="1:11" ht="17.25" customHeight="1" x14ac:dyDescent="0.2">
      <c r="A850" s="45"/>
      <c r="B850" s="38"/>
      <c r="C850" s="38"/>
      <c r="D850" s="42"/>
      <c r="E850" s="44" t="s">
        <v>13</v>
      </c>
      <c r="F850" s="40">
        <f t="shared" si="35"/>
        <v>90</v>
      </c>
      <c r="G850" s="51"/>
      <c r="H850" s="51">
        <v>30</v>
      </c>
      <c r="I850" s="51">
        <v>30</v>
      </c>
      <c r="J850" s="51">
        <v>30</v>
      </c>
      <c r="K850" s="40"/>
    </row>
    <row r="851" spans="1:11" ht="17.25" customHeight="1" x14ac:dyDescent="0.2">
      <c r="A851" s="45"/>
      <c r="B851" s="38"/>
      <c r="C851" s="38"/>
      <c r="D851" s="28"/>
      <c r="E851" s="44" t="s">
        <v>14</v>
      </c>
      <c r="F851" s="40">
        <f t="shared" si="35"/>
        <v>0</v>
      </c>
      <c r="G851" s="51"/>
      <c r="H851" s="51"/>
      <c r="I851" s="51"/>
      <c r="J851" s="51"/>
      <c r="K851" s="40"/>
    </row>
    <row r="852" spans="1:11" ht="17.25" customHeight="1" x14ac:dyDescent="0.2">
      <c r="A852" s="37" t="s">
        <v>401</v>
      </c>
      <c r="B852" s="42" t="s">
        <v>707</v>
      </c>
      <c r="C852" s="23" t="s">
        <v>402</v>
      </c>
      <c r="D852" s="23" t="s">
        <v>708</v>
      </c>
      <c r="E852" s="44" t="s">
        <v>11</v>
      </c>
      <c r="F852" s="40">
        <f t="shared" si="35"/>
        <v>0</v>
      </c>
      <c r="G852" s="51"/>
      <c r="H852" s="51"/>
      <c r="I852" s="51"/>
      <c r="J852" s="51"/>
      <c r="K852" s="40"/>
    </row>
    <row r="853" spans="1:11" ht="17.25" customHeight="1" x14ac:dyDescent="0.2">
      <c r="A853" s="41"/>
      <c r="B853" s="42"/>
      <c r="C853" s="42"/>
      <c r="D853" s="42"/>
      <c r="E853" s="44" t="s">
        <v>12</v>
      </c>
      <c r="F853" s="40">
        <f t="shared" si="35"/>
        <v>0</v>
      </c>
      <c r="G853" s="51"/>
      <c r="H853" s="51"/>
      <c r="I853" s="51"/>
      <c r="J853" s="51"/>
      <c r="K853" s="40"/>
    </row>
    <row r="854" spans="1:11" ht="17.25" customHeight="1" x14ac:dyDescent="0.2">
      <c r="A854" s="41"/>
      <c r="B854" s="42"/>
      <c r="C854" s="42"/>
      <c r="D854" s="42"/>
      <c r="E854" s="44" t="s">
        <v>13</v>
      </c>
      <c r="F854" s="40">
        <f t="shared" si="35"/>
        <v>150</v>
      </c>
      <c r="G854" s="51">
        <v>50</v>
      </c>
      <c r="H854" s="51">
        <v>50</v>
      </c>
      <c r="I854" s="51">
        <v>50</v>
      </c>
      <c r="J854" s="51"/>
      <c r="K854" s="40"/>
    </row>
    <row r="855" spans="1:11" ht="51.75" customHeight="1" x14ac:dyDescent="0.2">
      <c r="A855" s="43"/>
      <c r="B855" s="28"/>
      <c r="C855" s="28"/>
      <c r="D855" s="28"/>
      <c r="E855" s="44" t="s">
        <v>14</v>
      </c>
      <c r="F855" s="40">
        <f t="shared" si="35"/>
        <v>0</v>
      </c>
      <c r="G855" s="51"/>
      <c r="H855" s="51"/>
      <c r="I855" s="51"/>
      <c r="J855" s="51"/>
      <c r="K855" s="40"/>
    </row>
    <row r="856" spans="1:11" ht="17.25" customHeight="1" x14ac:dyDescent="0.2">
      <c r="A856" s="46" t="s">
        <v>405</v>
      </c>
      <c r="B856" s="47"/>
      <c r="C856" s="47"/>
      <c r="D856" s="47"/>
      <c r="E856" s="47"/>
      <c r="F856" s="47"/>
      <c r="G856" s="47"/>
      <c r="H856" s="47"/>
      <c r="I856" s="47"/>
      <c r="J856" s="47"/>
      <c r="K856" s="48"/>
    </row>
    <row r="857" spans="1:11" ht="17.25" customHeight="1" x14ac:dyDescent="0.2">
      <c r="A857" s="30">
        <v>1</v>
      </c>
      <c r="B857" s="30">
        <v>2</v>
      </c>
      <c r="C857" s="30">
        <v>3</v>
      </c>
      <c r="D857" s="30">
        <v>4</v>
      </c>
      <c r="E857" s="30">
        <v>5</v>
      </c>
      <c r="F857" s="31">
        <v>6</v>
      </c>
      <c r="G857" s="30">
        <v>7</v>
      </c>
      <c r="H857" s="30">
        <v>8</v>
      </c>
      <c r="I857" s="30">
        <v>9</v>
      </c>
      <c r="J857" s="30">
        <v>10</v>
      </c>
      <c r="K857" s="30">
        <v>11</v>
      </c>
    </row>
    <row r="858" spans="1:11" ht="17.25" customHeight="1" x14ac:dyDescent="0.2">
      <c r="A858" s="45" t="s">
        <v>403</v>
      </c>
      <c r="B858" s="38" t="s">
        <v>646</v>
      </c>
      <c r="C858" s="38" t="s">
        <v>404</v>
      </c>
      <c r="D858" s="23" t="s">
        <v>708</v>
      </c>
      <c r="E858" s="44" t="s">
        <v>11</v>
      </c>
      <c r="F858" s="40">
        <f t="shared" si="35"/>
        <v>0</v>
      </c>
      <c r="G858" s="51"/>
      <c r="H858" s="51"/>
      <c r="I858" s="51"/>
      <c r="J858" s="51"/>
      <c r="K858" s="40"/>
    </row>
    <row r="859" spans="1:11" ht="17.25" customHeight="1" x14ac:dyDescent="0.2">
      <c r="A859" s="45"/>
      <c r="B859" s="38"/>
      <c r="C859" s="38"/>
      <c r="D859" s="42"/>
      <c r="E859" s="44" t="s">
        <v>12</v>
      </c>
      <c r="F859" s="40">
        <f>SUM(G859:K859)</f>
        <v>0</v>
      </c>
      <c r="G859" s="51"/>
      <c r="H859" s="51"/>
      <c r="I859" s="51"/>
      <c r="J859" s="51"/>
      <c r="K859" s="40"/>
    </row>
    <row r="860" spans="1:11" ht="17.25" customHeight="1" x14ac:dyDescent="0.2">
      <c r="A860" s="45"/>
      <c r="B860" s="38"/>
      <c r="C860" s="38"/>
      <c r="D860" s="42"/>
      <c r="E860" s="44" t="s">
        <v>13</v>
      </c>
      <c r="F860" s="40">
        <f>SUM(G860:K860)</f>
        <v>50</v>
      </c>
      <c r="G860" s="51">
        <v>10</v>
      </c>
      <c r="H860" s="51">
        <v>10</v>
      </c>
      <c r="I860" s="51">
        <v>10</v>
      </c>
      <c r="J860" s="51">
        <v>10</v>
      </c>
      <c r="K860" s="40">
        <v>10</v>
      </c>
    </row>
    <row r="861" spans="1:11" ht="36" customHeight="1" x14ac:dyDescent="0.2">
      <c r="A861" s="45"/>
      <c r="B861" s="38"/>
      <c r="C861" s="38"/>
      <c r="D861" s="28"/>
      <c r="E861" s="44" t="s">
        <v>14</v>
      </c>
      <c r="F861" s="40">
        <f t="shared" si="35"/>
        <v>0</v>
      </c>
      <c r="G861" s="51"/>
      <c r="H861" s="51"/>
      <c r="I861" s="51"/>
      <c r="J861" s="51"/>
      <c r="K861" s="40"/>
    </row>
    <row r="862" spans="1:11" ht="17.25" customHeight="1" x14ac:dyDescent="0.2">
      <c r="A862" s="45" t="s">
        <v>406</v>
      </c>
      <c r="B862" s="38" t="s">
        <v>647</v>
      </c>
      <c r="C862" s="38" t="s">
        <v>651</v>
      </c>
      <c r="D862" s="23" t="s">
        <v>708</v>
      </c>
      <c r="E862" s="44" t="s">
        <v>11</v>
      </c>
      <c r="F862" s="40">
        <f t="shared" si="35"/>
        <v>0</v>
      </c>
      <c r="G862" s="51"/>
      <c r="H862" s="51"/>
      <c r="I862" s="51"/>
      <c r="J862" s="51"/>
      <c r="K862" s="40"/>
    </row>
    <row r="863" spans="1:11" ht="14.25" customHeight="1" x14ac:dyDescent="0.2">
      <c r="A863" s="45"/>
      <c r="B863" s="38"/>
      <c r="C863" s="38"/>
      <c r="D863" s="42"/>
      <c r="E863" s="44" t="s">
        <v>12</v>
      </c>
      <c r="F863" s="40">
        <f t="shared" si="35"/>
        <v>0</v>
      </c>
      <c r="G863" s="51"/>
      <c r="H863" s="51"/>
      <c r="I863" s="51"/>
      <c r="J863" s="51"/>
      <c r="K863" s="40"/>
    </row>
    <row r="864" spans="1:11" ht="17.25" customHeight="1" x14ac:dyDescent="0.2">
      <c r="A864" s="45"/>
      <c r="B864" s="38"/>
      <c r="C864" s="38"/>
      <c r="D864" s="42"/>
      <c r="E864" s="44" t="s">
        <v>13</v>
      </c>
      <c r="F864" s="40">
        <f t="shared" si="35"/>
        <v>100</v>
      </c>
      <c r="G864" s="51"/>
      <c r="H864" s="51"/>
      <c r="I864" s="51">
        <v>100</v>
      </c>
      <c r="J864" s="51"/>
      <c r="K864" s="40"/>
    </row>
    <row r="865" spans="1:11" ht="17.25" customHeight="1" x14ac:dyDescent="0.2">
      <c r="A865" s="45"/>
      <c r="B865" s="38"/>
      <c r="C865" s="38"/>
      <c r="D865" s="28"/>
      <c r="E865" s="44" t="s">
        <v>14</v>
      </c>
      <c r="F865" s="40">
        <f t="shared" si="35"/>
        <v>0</v>
      </c>
      <c r="G865" s="51"/>
      <c r="H865" s="51"/>
      <c r="I865" s="51"/>
      <c r="J865" s="51"/>
      <c r="K865" s="40"/>
    </row>
    <row r="866" spans="1:11" ht="17.100000000000001" customHeight="1" x14ac:dyDescent="0.2">
      <c r="A866" s="37" t="s">
        <v>407</v>
      </c>
      <c r="B866" s="38" t="s">
        <v>648</v>
      </c>
      <c r="C866" s="38" t="s">
        <v>711</v>
      </c>
      <c r="D866" s="38" t="s">
        <v>708</v>
      </c>
      <c r="E866" s="44" t="s">
        <v>11</v>
      </c>
      <c r="F866" s="40">
        <f t="shared" ref="F866:F911" si="36">SUM(G866:K866)</f>
        <v>8000</v>
      </c>
      <c r="G866" s="51">
        <v>5000</v>
      </c>
      <c r="H866" s="51">
        <v>1000</v>
      </c>
      <c r="I866" s="51">
        <v>1000</v>
      </c>
      <c r="J866" s="51">
        <v>500</v>
      </c>
      <c r="K866" s="40">
        <v>500</v>
      </c>
    </row>
    <row r="867" spans="1:11" ht="17.100000000000001" customHeight="1" x14ac:dyDescent="0.2">
      <c r="A867" s="41"/>
      <c r="B867" s="38"/>
      <c r="C867" s="38"/>
      <c r="D867" s="38"/>
      <c r="E867" s="44" t="s">
        <v>12</v>
      </c>
      <c r="F867" s="40">
        <f t="shared" si="36"/>
        <v>0</v>
      </c>
      <c r="G867" s="51"/>
      <c r="H867" s="51"/>
      <c r="I867" s="51"/>
      <c r="J867" s="51"/>
      <c r="K867" s="40"/>
    </row>
    <row r="868" spans="1:11" ht="17.100000000000001" customHeight="1" x14ac:dyDescent="0.2">
      <c r="A868" s="41"/>
      <c r="B868" s="38"/>
      <c r="C868" s="38"/>
      <c r="D868" s="38"/>
      <c r="E868" s="44" t="s">
        <v>13</v>
      </c>
      <c r="F868" s="40">
        <f t="shared" si="36"/>
        <v>0</v>
      </c>
      <c r="G868" s="51"/>
      <c r="H868" s="51"/>
      <c r="I868" s="51"/>
      <c r="J868" s="51"/>
      <c r="K868" s="40"/>
    </row>
    <row r="869" spans="1:11" ht="17.100000000000001" customHeight="1" x14ac:dyDescent="0.2">
      <c r="A869" s="41"/>
      <c r="B869" s="38"/>
      <c r="C869" s="38"/>
      <c r="D869" s="38"/>
      <c r="E869" s="44" t="s">
        <v>14</v>
      </c>
      <c r="F869" s="40">
        <f t="shared" si="36"/>
        <v>0</v>
      </c>
      <c r="G869" s="51"/>
      <c r="H869" s="51"/>
      <c r="I869" s="51"/>
      <c r="J869" s="51"/>
      <c r="K869" s="40"/>
    </row>
    <row r="870" spans="1:11" ht="17.100000000000001" customHeight="1" x14ac:dyDescent="0.2">
      <c r="A870" s="45" t="s">
        <v>408</v>
      </c>
      <c r="B870" s="23" t="s">
        <v>649</v>
      </c>
      <c r="C870" s="23" t="s">
        <v>652</v>
      </c>
      <c r="D870" s="38" t="s">
        <v>708</v>
      </c>
      <c r="E870" s="44" t="s">
        <v>11</v>
      </c>
      <c r="F870" s="40">
        <f t="shared" si="36"/>
        <v>700</v>
      </c>
      <c r="G870" s="51">
        <v>500</v>
      </c>
      <c r="H870" s="51">
        <v>200</v>
      </c>
      <c r="I870" s="51"/>
      <c r="J870" s="51"/>
      <c r="K870" s="40"/>
    </row>
    <row r="871" spans="1:11" ht="17.100000000000001" customHeight="1" x14ac:dyDescent="0.2">
      <c r="A871" s="45"/>
      <c r="B871" s="42"/>
      <c r="C871" s="42"/>
      <c r="D871" s="38"/>
      <c r="E871" s="44" t="s">
        <v>12</v>
      </c>
      <c r="F871" s="40">
        <f t="shared" si="36"/>
        <v>0</v>
      </c>
      <c r="G871" s="51"/>
      <c r="H871" s="51"/>
      <c r="I871" s="51"/>
      <c r="J871" s="51"/>
      <c r="K871" s="40"/>
    </row>
    <row r="872" spans="1:11" ht="17.100000000000001" customHeight="1" x14ac:dyDescent="0.2">
      <c r="A872" s="45"/>
      <c r="B872" s="42"/>
      <c r="C872" s="42"/>
      <c r="D872" s="38"/>
      <c r="E872" s="44" t="s">
        <v>13</v>
      </c>
      <c r="F872" s="40">
        <f t="shared" si="36"/>
        <v>0</v>
      </c>
      <c r="G872" s="51"/>
      <c r="H872" s="51"/>
      <c r="I872" s="51"/>
      <c r="J872" s="51"/>
      <c r="K872" s="40"/>
    </row>
    <row r="873" spans="1:11" ht="17.100000000000001" customHeight="1" x14ac:dyDescent="0.2">
      <c r="A873" s="45"/>
      <c r="B873" s="28"/>
      <c r="C873" s="28"/>
      <c r="D873" s="38"/>
      <c r="E873" s="44" t="s">
        <v>14</v>
      </c>
      <c r="F873" s="40">
        <f t="shared" si="36"/>
        <v>0</v>
      </c>
      <c r="G873" s="51"/>
      <c r="H873" s="51"/>
      <c r="I873" s="51"/>
      <c r="J873" s="51"/>
      <c r="K873" s="40"/>
    </row>
    <row r="874" spans="1:11" ht="17.100000000000001" customHeight="1" x14ac:dyDescent="0.2">
      <c r="A874" s="37" t="s">
        <v>409</v>
      </c>
      <c r="B874" s="23" t="s">
        <v>650</v>
      </c>
      <c r="C874" s="23" t="s">
        <v>410</v>
      </c>
      <c r="D874" s="38" t="s">
        <v>708</v>
      </c>
      <c r="E874" s="44" t="s">
        <v>11</v>
      </c>
      <c r="F874" s="40">
        <f t="shared" si="36"/>
        <v>160</v>
      </c>
      <c r="G874" s="51">
        <v>60</v>
      </c>
      <c r="H874" s="51">
        <v>50</v>
      </c>
      <c r="I874" s="51">
        <v>50</v>
      </c>
      <c r="J874" s="51"/>
      <c r="K874" s="40"/>
    </row>
    <row r="875" spans="1:11" ht="17.100000000000001" customHeight="1" x14ac:dyDescent="0.2">
      <c r="A875" s="41"/>
      <c r="B875" s="42"/>
      <c r="C875" s="42"/>
      <c r="D875" s="38"/>
      <c r="E875" s="44" t="s">
        <v>12</v>
      </c>
      <c r="F875" s="40">
        <f t="shared" si="36"/>
        <v>0</v>
      </c>
      <c r="G875" s="51"/>
      <c r="H875" s="51"/>
      <c r="I875" s="51"/>
      <c r="J875" s="51"/>
      <c r="K875" s="40"/>
    </row>
    <row r="876" spans="1:11" ht="17.100000000000001" customHeight="1" x14ac:dyDescent="0.2">
      <c r="A876" s="41"/>
      <c r="B876" s="42"/>
      <c r="C876" s="42"/>
      <c r="D876" s="38"/>
      <c r="E876" s="44" t="s">
        <v>13</v>
      </c>
      <c r="F876" s="40">
        <f t="shared" si="36"/>
        <v>0</v>
      </c>
      <c r="G876" s="51"/>
      <c r="H876" s="51"/>
      <c r="I876" s="51"/>
      <c r="J876" s="51"/>
      <c r="K876" s="40"/>
    </row>
    <row r="877" spans="1:11" ht="17.100000000000001" customHeight="1" x14ac:dyDescent="0.2">
      <c r="A877" s="43"/>
      <c r="B877" s="28"/>
      <c r="C877" s="28"/>
      <c r="D877" s="38"/>
      <c r="E877" s="44" t="s">
        <v>14</v>
      </c>
      <c r="F877" s="40">
        <f t="shared" si="36"/>
        <v>0</v>
      </c>
      <c r="G877" s="51"/>
      <c r="H877" s="51"/>
      <c r="I877" s="51"/>
      <c r="J877" s="51"/>
      <c r="K877" s="40"/>
    </row>
    <row r="878" spans="1:11" ht="17.100000000000001" customHeight="1" x14ac:dyDescent="0.2">
      <c r="A878" s="37" t="s">
        <v>411</v>
      </c>
      <c r="B878" s="23" t="s">
        <v>710</v>
      </c>
      <c r="C878" s="23" t="s">
        <v>412</v>
      </c>
      <c r="D878" s="23" t="s">
        <v>413</v>
      </c>
      <c r="E878" s="44" t="s">
        <v>11</v>
      </c>
      <c r="F878" s="40">
        <f t="shared" si="36"/>
        <v>1000</v>
      </c>
      <c r="G878" s="51">
        <v>150</v>
      </c>
      <c r="H878" s="51">
        <v>180</v>
      </c>
      <c r="I878" s="51">
        <v>200</v>
      </c>
      <c r="J878" s="51">
        <v>230</v>
      </c>
      <c r="K878" s="40">
        <v>240</v>
      </c>
    </row>
    <row r="879" spans="1:11" ht="17.100000000000001" customHeight="1" x14ac:dyDescent="0.2">
      <c r="A879" s="41"/>
      <c r="B879" s="42"/>
      <c r="C879" s="42"/>
      <c r="D879" s="42"/>
      <c r="E879" s="44" t="s">
        <v>12</v>
      </c>
      <c r="F879" s="40">
        <f t="shared" si="36"/>
        <v>0</v>
      </c>
      <c r="G879" s="51"/>
      <c r="H879" s="51"/>
      <c r="I879" s="51"/>
      <c r="J879" s="51"/>
      <c r="K879" s="40"/>
    </row>
    <row r="880" spans="1:11" ht="17.100000000000001" customHeight="1" x14ac:dyDescent="0.2">
      <c r="A880" s="41"/>
      <c r="B880" s="42"/>
      <c r="C880" s="42"/>
      <c r="D880" s="42"/>
      <c r="E880" s="44" t="s">
        <v>13</v>
      </c>
      <c r="F880" s="40">
        <f t="shared" si="36"/>
        <v>405</v>
      </c>
      <c r="G880" s="51">
        <v>100</v>
      </c>
      <c r="H880" s="51">
        <v>120</v>
      </c>
      <c r="I880" s="51">
        <v>55</v>
      </c>
      <c r="J880" s="51">
        <v>60</v>
      </c>
      <c r="K880" s="40">
        <v>70</v>
      </c>
    </row>
    <row r="881" spans="1:11" ht="17.100000000000001" customHeight="1" x14ac:dyDescent="0.2">
      <c r="A881" s="43"/>
      <c r="B881" s="28"/>
      <c r="C881" s="28"/>
      <c r="D881" s="28"/>
      <c r="E881" s="44" t="s">
        <v>14</v>
      </c>
      <c r="F881" s="40">
        <f t="shared" si="36"/>
        <v>290</v>
      </c>
      <c r="G881" s="51"/>
      <c r="H881" s="51"/>
      <c r="I881" s="51">
        <v>90</v>
      </c>
      <c r="J881" s="51">
        <v>100</v>
      </c>
      <c r="K881" s="40">
        <v>100</v>
      </c>
    </row>
    <row r="882" spans="1:11" ht="17.100000000000001" customHeight="1" x14ac:dyDescent="0.2">
      <c r="A882" s="37" t="s">
        <v>414</v>
      </c>
      <c r="B882" s="23" t="s">
        <v>415</v>
      </c>
      <c r="C882" s="23" t="s">
        <v>416</v>
      </c>
      <c r="D882" s="23" t="s">
        <v>413</v>
      </c>
      <c r="E882" s="44" t="s">
        <v>11</v>
      </c>
      <c r="F882" s="40">
        <f t="shared" si="36"/>
        <v>3870</v>
      </c>
      <c r="G882" s="51">
        <v>700</v>
      </c>
      <c r="H882" s="51">
        <v>720</v>
      </c>
      <c r="I882" s="51">
        <v>780</v>
      </c>
      <c r="J882" s="51">
        <v>800</v>
      </c>
      <c r="K882" s="40">
        <v>870</v>
      </c>
    </row>
    <row r="883" spans="1:11" ht="17.100000000000001" customHeight="1" x14ac:dyDescent="0.2">
      <c r="A883" s="41"/>
      <c r="B883" s="42"/>
      <c r="C883" s="42"/>
      <c r="D883" s="42"/>
      <c r="E883" s="44" t="s">
        <v>12</v>
      </c>
      <c r="F883" s="40">
        <f t="shared" si="36"/>
        <v>0</v>
      </c>
      <c r="G883" s="51"/>
      <c r="H883" s="51"/>
      <c r="I883" s="51"/>
      <c r="J883" s="51"/>
      <c r="K883" s="40"/>
    </row>
    <row r="884" spans="1:11" ht="17.100000000000001" customHeight="1" x14ac:dyDescent="0.2">
      <c r="A884" s="41"/>
      <c r="B884" s="42"/>
      <c r="C884" s="42"/>
      <c r="D884" s="42"/>
      <c r="E884" s="44" t="s">
        <v>13</v>
      </c>
      <c r="F884" s="40">
        <f t="shared" si="36"/>
        <v>300</v>
      </c>
      <c r="G884" s="51">
        <v>100</v>
      </c>
      <c r="H884" s="51">
        <v>100</v>
      </c>
      <c r="I884" s="51">
        <v>100</v>
      </c>
      <c r="J884" s="51"/>
      <c r="K884" s="40"/>
    </row>
    <row r="885" spans="1:11" ht="17.100000000000001" customHeight="1" x14ac:dyDescent="0.2">
      <c r="A885" s="43"/>
      <c r="B885" s="28"/>
      <c r="C885" s="28"/>
      <c r="D885" s="28"/>
      <c r="E885" s="44" t="s">
        <v>14</v>
      </c>
      <c r="F885" s="40">
        <f t="shared" si="36"/>
        <v>2275</v>
      </c>
      <c r="G885" s="51">
        <v>520</v>
      </c>
      <c r="H885" s="51">
        <v>530</v>
      </c>
      <c r="I885" s="51">
        <v>535</v>
      </c>
      <c r="J885" s="51">
        <v>340</v>
      </c>
      <c r="K885" s="40">
        <v>350</v>
      </c>
    </row>
    <row r="886" spans="1:11" ht="17.100000000000001" customHeight="1" x14ac:dyDescent="0.2">
      <c r="A886" s="45" t="s">
        <v>417</v>
      </c>
      <c r="B886" s="23" t="s">
        <v>418</v>
      </c>
      <c r="C886" s="23" t="s">
        <v>419</v>
      </c>
      <c r="D886" s="23" t="s">
        <v>420</v>
      </c>
      <c r="E886" s="44" t="s">
        <v>11</v>
      </c>
      <c r="F886" s="40">
        <f t="shared" si="36"/>
        <v>0</v>
      </c>
      <c r="G886" s="51"/>
      <c r="H886" s="51"/>
      <c r="I886" s="51"/>
      <c r="J886" s="51"/>
      <c r="K886" s="40"/>
    </row>
    <row r="887" spans="1:11" ht="17.100000000000001" customHeight="1" x14ac:dyDescent="0.2">
      <c r="A887" s="45"/>
      <c r="B887" s="42"/>
      <c r="C887" s="42"/>
      <c r="D887" s="42"/>
      <c r="E887" s="44" t="s">
        <v>12</v>
      </c>
      <c r="F887" s="40">
        <f t="shared" si="36"/>
        <v>0</v>
      </c>
      <c r="G887" s="51"/>
      <c r="H887" s="51"/>
      <c r="I887" s="51"/>
      <c r="J887" s="51"/>
      <c r="K887" s="40"/>
    </row>
    <row r="888" spans="1:11" ht="17.100000000000001" customHeight="1" x14ac:dyDescent="0.2">
      <c r="A888" s="45"/>
      <c r="B888" s="42"/>
      <c r="C888" s="42"/>
      <c r="D888" s="42"/>
      <c r="E888" s="44" t="s">
        <v>13</v>
      </c>
      <c r="F888" s="40">
        <f t="shared" si="36"/>
        <v>21.875</v>
      </c>
      <c r="G888" s="51"/>
      <c r="H888" s="51">
        <v>21.875</v>
      </c>
      <c r="I888" s="51"/>
      <c r="J888" s="51"/>
      <c r="K888" s="40"/>
    </row>
    <row r="889" spans="1:11" ht="17.100000000000001" customHeight="1" x14ac:dyDescent="0.2">
      <c r="A889" s="45"/>
      <c r="B889" s="28"/>
      <c r="C889" s="28"/>
      <c r="D889" s="28"/>
      <c r="E889" s="44" t="s">
        <v>14</v>
      </c>
      <c r="F889" s="40">
        <f t="shared" si="36"/>
        <v>0</v>
      </c>
      <c r="G889" s="51"/>
      <c r="H889" s="51"/>
      <c r="I889" s="51"/>
      <c r="J889" s="51"/>
      <c r="K889" s="40"/>
    </row>
    <row r="890" spans="1:11" ht="17.100000000000001" customHeight="1" x14ac:dyDescent="0.2">
      <c r="A890" s="41" t="s">
        <v>421</v>
      </c>
      <c r="B890" s="23" t="s">
        <v>422</v>
      </c>
      <c r="C890" s="23" t="s">
        <v>419</v>
      </c>
      <c r="D890" s="23" t="s">
        <v>420</v>
      </c>
      <c r="E890" s="44" t="s">
        <v>11</v>
      </c>
      <c r="F890" s="40">
        <f t="shared" si="36"/>
        <v>0</v>
      </c>
      <c r="G890" s="51"/>
      <c r="H890" s="51"/>
      <c r="I890" s="51"/>
      <c r="J890" s="51"/>
      <c r="K890" s="40"/>
    </row>
    <row r="891" spans="1:11" ht="17.100000000000001" customHeight="1" x14ac:dyDescent="0.2">
      <c r="A891" s="41"/>
      <c r="B891" s="42"/>
      <c r="C891" s="42"/>
      <c r="D891" s="42"/>
      <c r="E891" s="44" t="s">
        <v>12</v>
      </c>
      <c r="F891" s="40">
        <f t="shared" si="36"/>
        <v>0</v>
      </c>
      <c r="G891" s="51"/>
      <c r="H891" s="51"/>
      <c r="I891" s="51"/>
      <c r="J891" s="51"/>
      <c r="K891" s="40"/>
    </row>
    <row r="892" spans="1:11" ht="17.100000000000001" customHeight="1" x14ac:dyDescent="0.2">
      <c r="A892" s="41"/>
      <c r="B892" s="42"/>
      <c r="C892" s="42"/>
      <c r="D892" s="42"/>
      <c r="E892" s="44" t="s">
        <v>13</v>
      </c>
      <c r="F892" s="40">
        <f t="shared" si="36"/>
        <v>328.125</v>
      </c>
      <c r="G892" s="51"/>
      <c r="H892" s="51"/>
      <c r="I892" s="51">
        <v>328.125</v>
      </c>
      <c r="J892" s="51"/>
      <c r="K892" s="40"/>
    </row>
    <row r="893" spans="1:11" ht="69" customHeight="1" x14ac:dyDescent="0.2">
      <c r="A893" s="43"/>
      <c r="B893" s="28"/>
      <c r="C893" s="28"/>
      <c r="D893" s="28"/>
      <c r="E893" s="44" t="s">
        <v>14</v>
      </c>
      <c r="F893" s="40">
        <f t="shared" si="36"/>
        <v>0</v>
      </c>
      <c r="G893" s="51"/>
      <c r="H893" s="51"/>
      <c r="I893" s="51"/>
      <c r="J893" s="51"/>
      <c r="K893" s="40"/>
    </row>
    <row r="894" spans="1:11" ht="17.100000000000001" customHeight="1" x14ac:dyDescent="0.2">
      <c r="A894" s="46" t="s">
        <v>427</v>
      </c>
      <c r="B894" s="47"/>
      <c r="C894" s="47"/>
      <c r="D894" s="47"/>
      <c r="E894" s="47"/>
      <c r="F894" s="47"/>
      <c r="G894" s="47"/>
      <c r="H894" s="47"/>
      <c r="I894" s="47"/>
      <c r="J894" s="47"/>
      <c r="K894" s="48"/>
    </row>
    <row r="895" spans="1:11" ht="17.100000000000001" customHeight="1" x14ac:dyDescent="0.2">
      <c r="A895" s="30">
        <v>1</v>
      </c>
      <c r="B895" s="30">
        <v>2</v>
      </c>
      <c r="C895" s="30">
        <v>3</v>
      </c>
      <c r="D895" s="30">
        <v>4</v>
      </c>
      <c r="E895" s="30">
        <v>5</v>
      </c>
      <c r="F895" s="31">
        <v>6</v>
      </c>
      <c r="G895" s="30">
        <v>7</v>
      </c>
      <c r="H895" s="30">
        <v>8</v>
      </c>
      <c r="I895" s="30">
        <v>9</v>
      </c>
      <c r="J895" s="30">
        <v>10</v>
      </c>
      <c r="K895" s="30">
        <v>11</v>
      </c>
    </row>
    <row r="896" spans="1:11" ht="17.25" customHeight="1" x14ac:dyDescent="0.2">
      <c r="A896" s="37" t="s">
        <v>423</v>
      </c>
      <c r="B896" s="23" t="s">
        <v>424</v>
      </c>
      <c r="C896" s="23" t="s">
        <v>653</v>
      </c>
      <c r="D896" s="23" t="s">
        <v>420</v>
      </c>
      <c r="E896" s="44" t="s">
        <v>11</v>
      </c>
      <c r="F896" s="40">
        <f t="shared" si="36"/>
        <v>0</v>
      </c>
      <c r="G896" s="51"/>
      <c r="H896" s="51"/>
      <c r="I896" s="51"/>
      <c r="J896" s="51"/>
      <c r="K896" s="40"/>
    </row>
    <row r="897" spans="1:11" ht="17.25" customHeight="1" x14ac:dyDescent="0.2">
      <c r="A897" s="41"/>
      <c r="B897" s="42"/>
      <c r="C897" s="42"/>
      <c r="D897" s="42"/>
      <c r="E897" s="44" t="s">
        <v>12</v>
      </c>
      <c r="F897" s="40">
        <f t="shared" si="36"/>
        <v>0</v>
      </c>
      <c r="G897" s="51"/>
      <c r="H897" s="51"/>
      <c r="I897" s="51"/>
      <c r="J897" s="51"/>
      <c r="K897" s="40"/>
    </row>
    <row r="898" spans="1:11" ht="17.25" customHeight="1" x14ac:dyDescent="0.2">
      <c r="A898" s="41"/>
      <c r="B898" s="42"/>
      <c r="C898" s="42"/>
      <c r="D898" s="42"/>
      <c r="E898" s="44" t="s">
        <v>13</v>
      </c>
      <c r="F898" s="40">
        <f t="shared" si="36"/>
        <v>500</v>
      </c>
      <c r="G898" s="51">
        <v>500</v>
      </c>
      <c r="H898" s="51"/>
      <c r="I898" s="51"/>
      <c r="J898" s="51"/>
      <c r="K898" s="40"/>
    </row>
    <row r="899" spans="1:11" ht="17.25" customHeight="1" x14ac:dyDescent="0.2">
      <c r="A899" s="43"/>
      <c r="B899" s="28"/>
      <c r="C899" s="28"/>
      <c r="D899" s="28"/>
      <c r="E899" s="44" t="s">
        <v>14</v>
      </c>
      <c r="F899" s="40">
        <f t="shared" si="36"/>
        <v>0</v>
      </c>
      <c r="G899" s="51"/>
      <c r="H899" s="51"/>
      <c r="I899" s="51"/>
      <c r="J899" s="51"/>
      <c r="K899" s="40"/>
    </row>
    <row r="900" spans="1:11" ht="17.25" customHeight="1" x14ac:dyDescent="0.2">
      <c r="A900" s="37" t="s">
        <v>425</v>
      </c>
      <c r="B900" s="23" t="s">
        <v>426</v>
      </c>
      <c r="C900" s="23" t="s">
        <v>712</v>
      </c>
      <c r="D900" s="23" t="s">
        <v>420</v>
      </c>
      <c r="E900" s="44" t="s">
        <v>11</v>
      </c>
      <c r="F900" s="40">
        <f t="shared" si="36"/>
        <v>0</v>
      </c>
      <c r="G900" s="51"/>
      <c r="H900" s="51"/>
      <c r="I900" s="51"/>
      <c r="J900" s="51"/>
      <c r="K900" s="40"/>
    </row>
    <row r="901" spans="1:11" ht="17.25" customHeight="1" x14ac:dyDescent="0.2">
      <c r="A901" s="41"/>
      <c r="B901" s="42"/>
      <c r="C901" s="42"/>
      <c r="D901" s="42"/>
      <c r="E901" s="44" t="s">
        <v>12</v>
      </c>
      <c r="F901" s="40">
        <f t="shared" si="36"/>
        <v>0</v>
      </c>
      <c r="G901" s="51"/>
      <c r="H901" s="51"/>
      <c r="I901" s="51"/>
      <c r="J901" s="51"/>
      <c r="K901" s="40"/>
    </row>
    <row r="902" spans="1:11" ht="17.25" customHeight="1" x14ac:dyDescent="0.2">
      <c r="A902" s="41"/>
      <c r="B902" s="42"/>
      <c r="C902" s="42"/>
      <c r="D902" s="42"/>
      <c r="E902" s="44" t="s">
        <v>13</v>
      </c>
      <c r="F902" s="40">
        <f t="shared" si="36"/>
        <v>300</v>
      </c>
      <c r="G902" s="51"/>
      <c r="H902" s="51">
        <v>300</v>
      </c>
      <c r="I902" s="51"/>
      <c r="J902" s="51"/>
      <c r="K902" s="40"/>
    </row>
    <row r="903" spans="1:11" ht="14.25" customHeight="1" x14ac:dyDescent="0.2">
      <c r="A903" s="43"/>
      <c r="B903" s="28"/>
      <c r="C903" s="28"/>
      <c r="D903" s="28"/>
      <c r="E903" s="44" t="s">
        <v>14</v>
      </c>
      <c r="F903" s="40">
        <f t="shared" si="36"/>
        <v>0</v>
      </c>
      <c r="G903" s="51"/>
      <c r="H903" s="51"/>
      <c r="I903" s="51"/>
      <c r="J903" s="51"/>
      <c r="K903" s="40"/>
    </row>
    <row r="904" spans="1:11" ht="17.25" customHeight="1" x14ac:dyDescent="0.2">
      <c r="A904" s="37" t="s">
        <v>428</v>
      </c>
      <c r="B904" s="23" t="s">
        <v>429</v>
      </c>
      <c r="C904" s="23" t="s">
        <v>416</v>
      </c>
      <c r="D904" s="23" t="s">
        <v>430</v>
      </c>
      <c r="E904" s="44" t="s">
        <v>11</v>
      </c>
      <c r="F904" s="40">
        <f t="shared" si="36"/>
        <v>0</v>
      </c>
      <c r="G904" s="51"/>
      <c r="H904" s="51"/>
      <c r="I904" s="51"/>
      <c r="J904" s="51"/>
      <c r="K904" s="40"/>
    </row>
    <row r="905" spans="1:11" ht="17.25" customHeight="1" x14ac:dyDescent="0.2">
      <c r="A905" s="41"/>
      <c r="B905" s="42"/>
      <c r="C905" s="42"/>
      <c r="D905" s="42"/>
      <c r="E905" s="44" t="s">
        <v>12</v>
      </c>
      <c r="F905" s="40">
        <f t="shared" si="36"/>
        <v>0</v>
      </c>
      <c r="G905" s="51"/>
      <c r="H905" s="51"/>
      <c r="I905" s="51"/>
      <c r="J905" s="51"/>
      <c r="K905" s="40"/>
    </row>
    <row r="906" spans="1:11" ht="17.25" customHeight="1" x14ac:dyDescent="0.2">
      <c r="A906" s="41"/>
      <c r="B906" s="42"/>
      <c r="C906" s="42"/>
      <c r="D906" s="42"/>
      <c r="E906" s="44" t="s">
        <v>13</v>
      </c>
      <c r="F906" s="40">
        <f t="shared" si="36"/>
        <v>800</v>
      </c>
      <c r="G906" s="51">
        <v>800</v>
      </c>
      <c r="H906" s="51"/>
      <c r="I906" s="51"/>
      <c r="J906" s="51"/>
      <c r="K906" s="40"/>
    </row>
    <row r="907" spans="1:11" ht="17.25" customHeight="1" x14ac:dyDescent="0.2">
      <c r="A907" s="43"/>
      <c r="B907" s="28"/>
      <c r="C907" s="28"/>
      <c r="D907" s="28"/>
      <c r="E907" s="44" t="s">
        <v>14</v>
      </c>
      <c r="F907" s="40">
        <f t="shared" si="36"/>
        <v>0</v>
      </c>
      <c r="G907" s="51"/>
      <c r="H907" s="51"/>
      <c r="I907" s="51"/>
      <c r="J907" s="51"/>
      <c r="K907" s="40"/>
    </row>
    <row r="908" spans="1:11" ht="17.25" customHeight="1" x14ac:dyDescent="0.2">
      <c r="A908" s="37" t="s">
        <v>431</v>
      </c>
      <c r="B908" s="49" t="s">
        <v>432</v>
      </c>
      <c r="C908" s="23" t="s">
        <v>654</v>
      </c>
      <c r="D908" s="24" t="s">
        <v>655</v>
      </c>
      <c r="E908" s="44" t="s">
        <v>11</v>
      </c>
      <c r="F908" s="40">
        <f t="shared" si="36"/>
        <v>0</v>
      </c>
      <c r="G908" s="51"/>
      <c r="H908" s="51"/>
      <c r="I908" s="51"/>
      <c r="J908" s="51"/>
      <c r="K908" s="51"/>
    </row>
    <row r="909" spans="1:11" ht="17.25" customHeight="1" x14ac:dyDescent="0.2">
      <c r="A909" s="41"/>
      <c r="B909" s="53"/>
      <c r="C909" s="42"/>
      <c r="D909" s="62"/>
      <c r="E909" s="44" t="s">
        <v>12</v>
      </c>
      <c r="F909" s="40">
        <f t="shared" si="36"/>
        <v>0</v>
      </c>
      <c r="G909" s="40"/>
      <c r="H909" s="40"/>
      <c r="I909" s="51"/>
      <c r="J909" s="51"/>
      <c r="K909" s="51"/>
    </row>
    <row r="910" spans="1:11" ht="17.25" customHeight="1" x14ac:dyDescent="0.2">
      <c r="A910" s="41"/>
      <c r="B910" s="53"/>
      <c r="C910" s="42"/>
      <c r="D910" s="62"/>
      <c r="E910" s="44" t="s">
        <v>13</v>
      </c>
      <c r="F910" s="40">
        <f t="shared" si="36"/>
        <v>100</v>
      </c>
      <c r="G910" s="40">
        <v>50</v>
      </c>
      <c r="H910" s="40">
        <v>50</v>
      </c>
      <c r="I910" s="51"/>
      <c r="J910" s="51"/>
      <c r="K910" s="51"/>
    </row>
    <row r="911" spans="1:11" ht="17.25" customHeight="1" x14ac:dyDescent="0.2">
      <c r="A911" s="43"/>
      <c r="B911" s="55"/>
      <c r="C911" s="28"/>
      <c r="D911" s="29"/>
      <c r="E911" s="44" t="s">
        <v>14</v>
      </c>
      <c r="F911" s="40">
        <f t="shared" si="36"/>
        <v>555</v>
      </c>
      <c r="G911" s="40">
        <v>265</v>
      </c>
      <c r="H911" s="40">
        <v>290</v>
      </c>
      <c r="I911" s="51"/>
      <c r="J911" s="51"/>
      <c r="K911" s="51"/>
    </row>
    <row r="912" spans="1:11" ht="17.25" customHeight="1" x14ac:dyDescent="0.2">
      <c r="A912" s="35" t="s">
        <v>656</v>
      </c>
      <c r="B912" s="36"/>
      <c r="C912" s="36"/>
      <c r="D912" s="67"/>
      <c r="E912" s="73" t="s">
        <v>11</v>
      </c>
      <c r="F912" s="69">
        <f t="shared" si="34"/>
        <v>26290</v>
      </c>
      <c r="G912" s="69">
        <f t="shared" ref="G912:K915" si="37">SUM(G772,G776,G780,G784,G788,G792,G798,G802,G806,G810,G814,G818,G824,G828,G832,G836,G840,G844,G848,G852,G858,G862,G866,G870,G874,G878,G882,G886,G890,G896,G900,G904,G908)</f>
        <v>10840</v>
      </c>
      <c r="H912" s="69">
        <f t="shared" si="37"/>
        <v>5740</v>
      </c>
      <c r="I912" s="69">
        <f t="shared" si="37"/>
        <v>5760</v>
      </c>
      <c r="J912" s="69">
        <f t="shared" si="37"/>
        <v>2100</v>
      </c>
      <c r="K912" s="69">
        <f t="shared" si="37"/>
        <v>1850</v>
      </c>
    </row>
    <row r="913" spans="1:11" ht="17.25" customHeight="1" x14ac:dyDescent="0.2">
      <c r="A913" s="70"/>
      <c r="B913" s="102"/>
      <c r="C913" s="102"/>
      <c r="D913" s="72"/>
      <c r="E913" s="73" t="s">
        <v>12</v>
      </c>
      <c r="F913" s="69">
        <f t="shared" si="34"/>
        <v>5600</v>
      </c>
      <c r="G913" s="69">
        <f t="shared" ref="G913:K914" si="38">SUM(G773,G777,G781,G785,G789,G793,G799,G803,G807,G811,G815,G819,G825,G829,G833,G837,G841,G845,G849,G853,G859,G863,G867,G871,G875,G879,G883,G887,G891,G897,G901,G905,G909)</f>
        <v>1100</v>
      </c>
      <c r="H913" s="69">
        <f t="shared" si="38"/>
        <v>1100</v>
      </c>
      <c r="I913" s="69">
        <f t="shared" si="38"/>
        <v>1100</v>
      </c>
      <c r="J913" s="69">
        <f t="shared" si="38"/>
        <v>1200</v>
      </c>
      <c r="K913" s="69">
        <f t="shared" si="38"/>
        <v>1100</v>
      </c>
    </row>
    <row r="914" spans="1:11" ht="17.25" customHeight="1" x14ac:dyDescent="0.2">
      <c r="A914" s="70"/>
      <c r="B914" s="102"/>
      <c r="C914" s="102"/>
      <c r="D914" s="72"/>
      <c r="E914" s="73" t="s">
        <v>13</v>
      </c>
      <c r="F914" s="69">
        <f t="shared" si="34"/>
        <v>4065</v>
      </c>
      <c r="G914" s="69">
        <f t="shared" si="38"/>
        <v>1800</v>
      </c>
      <c r="H914" s="69">
        <f t="shared" si="38"/>
        <v>871.875</v>
      </c>
      <c r="I914" s="69">
        <f t="shared" si="38"/>
        <v>913.125</v>
      </c>
      <c r="J914" s="69">
        <f t="shared" si="38"/>
        <v>250</v>
      </c>
      <c r="K914" s="69">
        <f t="shared" si="38"/>
        <v>230</v>
      </c>
    </row>
    <row r="915" spans="1:11" ht="18" customHeight="1" x14ac:dyDescent="0.2">
      <c r="A915" s="75"/>
      <c r="B915" s="76"/>
      <c r="C915" s="76"/>
      <c r="D915" s="77"/>
      <c r="E915" s="73" t="s">
        <v>14</v>
      </c>
      <c r="F915" s="69">
        <f t="shared" si="34"/>
        <v>3120</v>
      </c>
      <c r="G915" s="69">
        <f t="shared" si="37"/>
        <v>785</v>
      </c>
      <c r="H915" s="69">
        <f t="shared" si="37"/>
        <v>820</v>
      </c>
      <c r="I915" s="69">
        <f t="shared" si="37"/>
        <v>625</v>
      </c>
      <c r="J915" s="69">
        <f t="shared" si="37"/>
        <v>440</v>
      </c>
      <c r="K915" s="69">
        <f t="shared" si="37"/>
        <v>450</v>
      </c>
    </row>
    <row r="916" spans="1:11" ht="18" customHeight="1" x14ac:dyDescent="0.2">
      <c r="A916" s="32" t="s">
        <v>657</v>
      </c>
      <c r="B916" s="33"/>
      <c r="C916" s="33"/>
      <c r="D916" s="34"/>
      <c r="E916" s="107"/>
      <c r="F916" s="74">
        <f t="shared" ref="F916:K916" si="39">SUM(F912:F915)</f>
        <v>39075</v>
      </c>
      <c r="G916" s="74">
        <f t="shared" si="39"/>
        <v>14525</v>
      </c>
      <c r="H916" s="74">
        <f t="shared" si="39"/>
        <v>8531.875</v>
      </c>
      <c r="I916" s="74">
        <f t="shared" si="39"/>
        <v>8398.125</v>
      </c>
      <c r="J916" s="74">
        <f t="shared" si="39"/>
        <v>3990</v>
      </c>
      <c r="K916" s="74">
        <f t="shared" si="39"/>
        <v>3630</v>
      </c>
    </row>
    <row r="917" spans="1:11" s="8" customFormat="1" ht="17.100000000000001" customHeight="1" x14ac:dyDescent="0.2">
      <c r="A917" s="32" t="s">
        <v>658</v>
      </c>
      <c r="B917" s="33"/>
      <c r="C917" s="33"/>
      <c r="D917" s="33"/>
      <c r="E917" s="33"/>
      <c r="F917" s="33"/>
      <c r="G917" s="33"/>
      <c r="H917" s="33"/>
      <c r="I917" s="33"/>
      <c r="J917" s="33"/>
      <c r="K917" s="34"/>
    </row>
    <row r="918" spans="1:11" s="8" customFormat="1" ht="17.100000000000001" customHeight="1" x14ac:dyDescent="0.2">
      <c r="A918" s="46" t="s">
        <v>443</v>
      </c>
      <c r="B918" s="23" t="s">
        <v>433</v>
      </c>
      <c r="C918" s="23" t="s">
        <v>713</v>
      </c>
      <c r="D918" s="38" t="s">
        <v>659</v>
      </c>
      <c r="E918" s="44" t="s">
        <v>11</v>
      </c>
      <c r="F918" s="40">
        <f>SUM(K918:K918)</f>
        <v>0</v>
      </c>
      <c r="G918" s="40"/>
      <c r="H918" s="40"/>
      <c r="I918" s="40"/>
      <c r="J918" s="40"/>
      <c r="K918" s="40"/>
    </row>
    <row r="919" spans="1:11" s="8" customFormat="1" ht="17.100000000000001" customHeight="1" x14ac:dyDescent="0.2">
      <c r="A919" s="52"/>
      <c r="B919" s="42"/>
      <c r="C919" s="42"/>
      <c r="D919" s="38"/>
      <c r="E919" s="44" t="s">
        <v>12</v>
      </c>
      <c r="F919" s="40">
        <f>SUM(G919:K919)</f>
        <v>215</v>
      </c>
      <c r="G919" s="40">
        <v>40</v>
      </c>
      <c r="H919" s="40">
        <v>40</v>
      </c>
      <c r="I919" s="40">
        <v>45</v>
      </c>
      <c r="J919" s="40">
        <v>45</v>
      </c>
      <c r="K919" s="40">
        <v>45</v>
      </c>
    </row>
    <row r="920" spans="1:11" s="8" customFormat="1" ht="17.100000000000001" customHeight="1" x14ac:dyDescent="0.2">
      <c r="A920" s="52"/>
      <c r="B920" s="42"/>
      <c r="C920" s="42"/>
      <c r="D920" s="38"/>
      <c r="E920" s="44" t="s">
        <v>13</v>
      </c>
      <c r="F920" s="40">
        <f>SUM(K920:K920)</f>
        <v>0</v>
      </c>
      <c r="G920" s="40"/>
      <c r="H920" s="40"/>
      <c r="I920" s="40"/>
      <c r="J920" s="40"/>
      <c r="K920" s="40"/>
    </row>
    <row r="921" spans="1:11" s="8" customFormat="1" ht="17.100000000000001" customHeight="1" x14ac:dyDescent="0.2">
      <c r="A921" s="54"/>
      <c r="B921" s="28"/>
      <c r="C921" s="28"/>
      <c r="D921" s="38"/>
      <c r="E921" s="44" t="s">
        <v>14</v>
      </c>
      <c r="F921" s="40">
        <f>SUM(K921:K921)</f>
        <v>0</v>
      </c>
      <c r="G921" s="40"/>
      <c r="H921" s="40"/>
      <c r="I921" s="40"/>
      <c r="J921" s="40"/>
      <c r="K921" s="40"/>
    </row>
    <row r="922" spans="1:11" s="8" customFormat="1" ht="17.100000000000001" customHeight="1" x14ac:dyDescent="0.2">
      <c r="A922" s="37" t="s">
        <v>444</v>
      </c>
      <c r="B922" s="23" t="s">
        <v>660</v>
      </c>
      <c r="C922" s="23" t="s">
        <v>454</v>
      </c>
      <c r="D922" s="23" t="s">
        <v>661</v>
      </c>
      <c r="E922" s="44" t="s">
        <v>11</v>
      </c>
      <c r="F922" s="40">
        <f>SUM(K922:K922)</f>
        <v>0</v>
      </c>
      <c r="G922" s="40">
        <v>600</v>
      </c>
      <c r="H922" s="40"/>
      <c r="I922" s="40"/>
      <c r="J922" s="40"/>
      <c r="K922" s="40"/>
    </row>
    <row r="923" spans="1:11" s="8" customFormat="1" ht="17.100000000000001" customHeight="1" x14ac:dyDescent="0.2">
      <c r="A923" s="41"/>
      <c r="B923" s="42"/>
      <c r="C923" s="42"/>
      <c r="D923" s="42"/>
      <c r="E923" s="44" t="s">
        <v>12</v>
      </c>
      <c r="F923" s="40">
        <f>SUM(G923:K923)</f>
        <v>0</v>
      </c>
      <c r="G923" s="112"/>
      <c r="H923" s="40"/>
      <c r="I923" s="40"/>
      <c r="J923" s="40"/>
      <c r="K923" s="40"/>
    </row>
    <row r="924" spans="1:11" s="8" customFormat="1" ht="17.100000000000001" customHeight="1" x14ac:dyDescent="0.2">
      <c r="A924" s="41"/>
      <c r="B924" s="42"/>
      <c r="C924" s="42"/>
      <c r="D924" s="42"/>
      <c r="E924" s="44" t="s">
        <v>13</v>
      </c>
      <c r="F924" s="40">
        <f>SUM(K924:K924)</f>
        <v>0</v>
      </c>
      <c r="G924" s="40"/>
      <c r="H924" s="40"/>
      <c r="I924" s="40"/>
      <c r="J924" s="40"/>
      <c r="K924" s="40"/>
    </row>
    <row r="925" spans="1:11" s="8" customFormat="1" ht="33.75" customHeight="1" x14ac:dyDescent="0.2">
      <c r="A925" s="43"/>
      <c r="B925" s="28"/>
      <c r="C925" s="28"/>
      <c r="D925" s="28"/>
      <c r="E925" s="44" t="s">
        <v>14</v>
      </c>
      <c r="F925" s="40">
        <f>SUM(K925:K925)</f>
        <v>0</v>
      </c>
      <c r="G925" s="40"/>
      <c r="H925" s="40"/>
      <c r="I925" s="40"/>
      <c r="J925" s="40"/>
      <c r="K925" s="40"/>
    </row>
    <row r="926" spans="1:11" s="8" customFormat="1" ht="17.100000000000001" customHeight="1" x14ac:dyDescent="0.2">
      <c r="A926" s="45" t="s">
        <v>445</v>
      </c>
      <c r="B926" s="28" t="s">
        <v>564</v>
      </c>
      <c r="C926" s="28" t="s">
        <v>434</v>
      </c>
      <c r="D926" s="28" t="s">
        <v>662</v>
      </c>
      <c r="E926" s="44" t="s">
        <v>11</v>
      </c>
      <c r="F926" s="40">
        <f t="shared" ref="F926:F968" si="40">SUM(G926:K926)</f>
        <v>0</v>
      </c>
      <c r="G926" s="40"/>
      <c r="H926" s="40"/>
      <c r="I926" s="40"/>
      <c r="J926" s="40"/>
      <c r="K926" s="40"/>
    </row>
    <row r="927" spans="1:11" s="8" customFormat="1" ht="17.100000000000001" customHeight="1" x14ac:dyDescent="0.2">
      <c r="A927" s="45"/>
      <c r="B927" s="38"/>
      <c r="C927" s="38"/>
      <c r="D927" s="38"/>
      <c r="E927" s="44" t="s">
        <v>12</v>
      </c>
      <c r="F927" s="40">
        <f t="shared" si="40"/>
        <v>25</v>
      </c>
      <c r="G927" s="40">
        <v>5</v>
      </c>
      <c r="H927" s="40">
        <v>5</v>
      </c>
      <c r="I927" s="40">
        <v>5</v>
      </c>
      <c r="J927" s="40">
        <v>5</v>
      </c>
      <c r="K927" s="40">
        <v>5</v>
      </c>
    </row>
    <row r="928" spans="1:11" s="8" customFormat="1" ht="17.100000000000001" customHeight="1" x14ac:dyDescent="0.2">
      <c r="A928" s="45"/>
      <c r="B928" s="38"/>
      <c r="C928" s="38"/>
      <c r="D928" s="38"/>
      <c r="E928" s="44" t="s">
        <v>13</v>
      </c>
      <c r="F928" s="40">
        <f t="shared" si="40"/>
        <v>0</v>
      </c>
      <c r="G928" s="40"/>
      <c r="H928" s="40"/>
      <c r="I928" s="40"/>
      <c r="J928" s="40"/>
      <c r="K928" s="40"/>
    </row>
    <row r="929" spans="1:11" s="8" customFormat="1" ht="31.5" customHeight="1" x14ac:dyDescent="0.2">
      <c r="A929" s="45"/>
      <c r="B929" s="38"/>
      <c r="C929" s="38"/>
      <c r="D929" s="38"/>
      <c r="E929" s="44" t="s">
        <v>14</v>
      </c>
      <c r="F929" s="40">
        <f t="shared" si="40"/>
        <v>0</v>
      </c>
      <c r="G929" s="40"/>
      <c r="H929" s="40"/>
      <c r="I929" s="40"/>
      <c r="J929" s="40"/>
      <c r="K929" s="40"/>
    </row>
    <row r="930" spans="1:11" ht="17.25" customHeight="1" x14ac:dyDescent="0.2">
      <c r="A930" s="37" t="s">
        <v>446</v>
      </c>
      <c r="B930" s="23" t="s">
        <v>714</v>
      </c>
      <c r="C930" s="23" t="s">
        <v>435</v>
      </c>
      <c r="D930" s="28" t="s">
        <v>662</v>
      </c>
      <c r="E930" s="44" t="s">
        <v>11</v>
      </c>
      <c r="F930" s="40">
        <f t="shared" si="40"/>
        <v>0</v>
      </c>
      <c r="G930" s="40"/>
      <c r="H930" s="40"/>
      <c r="I930" s="40"/>
      <c r="J930" s="40"/>
      <c r="K930" s="40"/>
    </row>
    <row r="931" spans="1:11" ht="17.25" customHeight="1" x14ac:dyDescent="0.2">
      <c r="A931" s="41"/>
      <c r="B931" s="42"/>
      <c r="C931" s="42"/>
      <c r="D931" s="38"/>
      <c r="E931" s="44" t="s">
        <v>12</v>
      </c>
      <c r="F931" s="40">
        <f t="shared" si="40"/>
        <v>300</v>
      </c>
      <c r="G931" s="40">
        <v>60</v>
      </c>
      <c r="H931" s="40">
        <v>60</v>
      </c>
      <c r="I931" s="40">
        <v>60</v>
      </c>
      <c r="J931" s="40">
        <v>60</v>
      </c>
      <c r="K931" s="40">
        <v>60</v>
      </c>
    </row>
    <row r="932" spans="1:11" ht="17.25" customHeight="1" x14ac:dyDescent="0.2">
      <c r="A932" s="41"/>
      <c r="B932" s="42"/>
      <c r="C932" s="42"/>
      <c r="D932" s="38"/>
      <c r="E932" s="44" t="s">
        <v>13</v>
      </c>
      <c r="F932" s="40">
        <f t="shared" si="40"/>
        <v>0</v>
      </c>
      <c r="G932" s="40"/>
      <c r="H932" s="40"/>
      <c r="I932" s="40"/>
      <c r="J932" s="40"/>
      <c r="K932" s="40"/>
    </row>
    <row r="933" spans="1:11" ht="29.25" customHeight="1" x14ac:dyDescent="0.2">
      <c r="A933" s="43"/>
      <c r="B933" s="28"/>
      <c r="C933" s="28"/>
      <c r="D933" s="38"/>
      <c r="E933" s="44" t="s">
        <v>14</v>
      </c>
      <c r="F933" s="40">
        <f t="shared" si="40"/>
        <v>0</v>
      </c>
      <c r="G933" s="40"/>
      <c r="H933" s="40"/>
      <c r="I933" s="40"/>
      <c r="J933" s="40"/>
      <c r="K933" s="40"/>
    </row>
    <row r="934" spans="1:11" ht="17.25" customHeight="1" x14ac:dyDescent="0.2">
      <c r="A934" s="46" t="s">
        <v>437</v>
      </c>
      <c r="B934" s="47"/>
      <c r="C934" s="47"/>
      <c r="D934" s="47"/>
      <c r="E934" s="47"/>
      <c r="F934" s="47"/>
      <c r="G934" s="47"/>
      <c r="H934" s="47"/>
      <c r="I934" s="47"/>
      <c r="J934" s="47"/>
      <c r="K934" s="48"/>
    </row>
    <row r="935" spans="1:11" ht="13.5" customHeight="1" x14ac:dyDescent="0.2">
      <c r="A935" s="30">
        <v>1</v>
      </c>
      <c r="B935" s="30">
        <v>2</v>
      </c>
      <c r="C935" s="30">
        <v>3</v>
      </c>
      <c r="D935" s="30">
        <v>4</v>
      </c>
      <c r="E935" s="30">
        <v>5</v>
      </c>
      <c r="F935" s="31">
        <v>6</v>
      </c>
      <c r="G935" s="30">
        <v>7</v>
      </c>
      <c r="H935" s="30">
        <v>8</v>
      </c>
      <c r="I935" s="30">
        <v>9</v>
      </c>
      <c r="J935" s="30">
        <v>10</v>
      </c>
      <c r="K935" s="30">
        <v>11</v>
      </c>
    </row>
    <row r="936" spans="1:11" ht="17.25" customHeight="1" x14ac:dyDescent="0.2">
      <c r="A936" s="45" t="s">
        <v>447</v>
      </c>
      <c r="B936" s="38" t="s">
        <v>715</v>
      </c>
      <c r="C936" s="38" t="s">
        <v>723</v>
      </c>
      <c r="D936" s="28" t="s">
        <v>662</v>
      </c>
      <c r="E936" s="44" t="s">
        <v>11</v>
      </c>
      <c r="F936" s="40">
        <f t="shared" si="40"/>
        <v>0</v>
      </c>
      <c r="G936" s="40"/>
      <c r="H936" s="40"/>
      <c r="I936" s="40"/>
      <c r="J936" s="40"/>
      <c r="K936" s="40"/>
    </row>
    <row r="937" spans="1:11" ht="14.25" customHeight="1" x14ac:dyDescent="0.2">
      <c r="A937" s="45"/>
      <c r="B937" s="38"/>
      <c r="C937" s="38"/>
      <c r="D937" s="38"/>
      <c r="E937" s="44" t="s">
        <v>12</v>
      </c>
      <c r="F937" s="40">
        <f t="shared" si="40"/>
        <v>50</v>
      </c>
      <c r="G937" s="40">
        <v>10</v>
      </c>
      <c r="H937" s="40">
        <v>10</v>
      </c>
      <c r="I937" s="40">
        <v>10</v>
      </c>
      <c r="J937" s="40">
        <v>10</v>
      </c>
      <c r="K937" s="40">
        <v>10</v>
      </c>
    </row>
    <row r="938" spans="1:11" ht="17.25" customHeight="1" x14ac:dyDescent="0.2">
      <c r="A938" s="45"/>
      <c r="B938" s="38"/>
      <c r="C938" s="38"/>
      <c r="D938" s="38"/>
      <c r="E938" s="44" t="s">
        <v>13</v>
      </c>
      <c r="F938" s="40">
        <f t="shared" si="40"/>
        <v>0</v>
      </c>
      <c r="G938" s="40"/>
      <c r="H938" s="40"/>
      <c r="I938" s="40"/>
      <c r="J938" s="40"/>
      <c r="K938" s="40"/>
    </row>
    <row r="939" spans="1:11" ht="39.75" customHeight="1" x14ac:dyDescent="0.2">
      <c r="A939" s="45"/>
      <c r="B939" s="38"/>
      <c r="C939" s="38"/>
      <c r="D939" s="38"/>
      <c r="E939" s="44" t="s">
        <v>14</v>
      </c>
      <c r="F939" s="40">
        <f t="shared" si="40"/>
        <v>0</v>
      </c>
      <c r="G939" s="40"/>
      <c r="H939" s="40"/>
      <c r="I939" s="40"/>
      <c r="J939" s="40"/>
      <c r="K939" s="40"/>
    </row>
    <row r="940" spans="1:11" ht="17.100000000000001" customHeight="1" x14ac:dyDescent="0.2">
      <c r="A940" s="37" t="s">
        <v>448</v>
      </c>
      <c r="B940" s="38" t="s">
        <v>565</v>
      </c>
      <c r="C940" s="38" t="s">
        <v>436</v>
      </c>
      <c r="D940" s="28" t="s">
        <v>662</v>
      </c>
      <c r="E940" s="44" t="s">
        <v>11</v>
      </c>
      <c r="F940" s="40">
        <f t="shared" si="40"/>
        <v>0</v>
      </c>
      <c r="G940" s="40"/>
      <c r="H940" s="40"/>
      <c r="I940" s="40"/>
      <c r="J940" s="40"/>
      <c r="K940" s="40"/>
    </row>
    <row r="941" spans="1:11" ht="17.100000000000001" customHeight="1" x14ac:dyDescent="0.2">
      <c r="A941" s="42"/>
      <c r="B941" s="38"/>
      <c r="C941" s="38"/>
      <c r="D941" s="38"/>
      <c r="E941" s="44" t="s">
        <v>12</v>
      </c>
      <c r="F941" s="40">
        <f t="shared" si="40"/>
        <v>50</v>
      </c>
      <c r="G941" s="40">
        <v>10</v>
      </c>
      <c r="H941" s="40">
        <v>10</v>
      </c>
      <c r="I941" s="40">
        <v>10</v>
      </c>
      <c r="J941" s="40">
        <v>10</v>
      </c>
      <c r="K941" s="40">
        <v>10</v>
      </c>
    </row>
    <row r="942" spans="1:11" ht="17.100000000000001" customHeight="1" x14ac:dyDescent="0.2">
      <c r="A942" s="42"/>
      <c r="B942" s="38"/>
      <c r="C942" s="38"/>
      <c r="D942" s="38"/>
      <c r="E942" s="44" t="s">
        <v>13</v>
      </c>
      <c r="F942" s="40">
        <f t="shared" si="40"/>
        <v>0</v>
      </c>
      <c r="G942" s="40"/>
      <c r="H942" s="40"/>
      <c r="I942" s="40"/>
      <c r="J942" s="40"/>
      <c r="K942" s="40"/>
    </row>
    <row r="943" spans="1:11" ht="26.25" customHeight="1" x14ac:dyDescent="0.2">
      <c r="A943" s="28"/>
      <c r="B943" s="38"/>
      <c r="C943" s="38"/>
      <c r="D943" s="38"/>
      <c r="E943" s="44" t="s">
        <v>14</v>
      </c>
      <c r="F943" s="40">
        <f t="shared" si="40"/>
        <v>0</v>
      </c>
      <c r="G943" s="40"/>
      <c r="H943" s="40"/>
      <c r="I943" s="40"/>
      <c r="J943" s="40"/>
      <c r="K943" s="40"/>
    </row>
    <row r="944" spans="1:11" ht="17.100000000000001" customHeight="1" x14ac:dyDescent="0.2">
      <c r="A944" s="37" t="s">
        <v>449</v>
      </c>
      <c r="B944" s="23" t="s">
        <v>566</v>
      </c>
      <c r="C944" s="23" t="s">
        <v>663</v>
      </c>
      <c r="D944" s="23" t="s">
        <v>438</v>
      </c>
      <c r="E944" s="44" t="s">
        <v>11</v>
      </c>
      <c r="F944" s="40">
        <f t="shared" si="40"/>
        <v>0</v>
      </c>
      <c r="G944" s="40"/>
      <c r="H944" s="40"/>
      <c r="I944" s="40"/>
      <c r="J944" s="40"/>
      <c r="K944" s="40"/>
    </row>
    <row r="945" spans="1:11" ht="17.100000000000001" customHeight="1" x14ac:dyDescent="0.2">
      <c r="A945" s="42"/>
      <c r="B945" s="42"/>
      <c r="C945" s="42"/>
      <c r="D945" s="42"/>
      <c r="E945" s="44" t="s">
        <v>12</v>
      </c>
      <c r="F945" s="40">
        <f t="shared" si="40"/>
        <v>600</v>
      </c>
      <c r="G945" s="40">
        <v>600</v>
      </c>
      <c r="H945" s="40"/>
      <c r="I945" s="40"/>
      <c r="J945" s="40"/>
      <c r="K945" s="40"/>
    </row>
    <row r="946" spans="1:11" ht="17.100000000000001" customHeight="1" x14ac:dyDescent="0.2">
      <c r="A946" s="42"/>
      <c r="B946" s="42"/>
      <c r="C946" s="42"/>
      <c r="D946" s="42"/>
      <c r="E946" s="44" t="s">
        <v>13</v>
      </c>
      <c r="F946" s="40">
        <f t="shared" si="40"/>
        <v>0</v>
      </c>
      <c r="G946" s="40"/>
      <c r="H946" s="40"/>
      <c r="I946" s="40"/>
      <c r="J946" s="40"/>
      <c r="K946" s="40"/>
    </row>
    <row r="947" spans="1:11" ht="39.75" customHeight="1" x14ac:dyDescent="0.2">
      <c r="A947" s="28"/>
      <c r="B947" s="28"/>
      <c r="C947" s="28"/>
      <c r="D947" s="28"/>
      <c r="E947" s="44" t="s">
        <v>14</v>
      </c>
      <c r="F947" s="40">
        <f t="shared" si="40"/>
        <v>0</v>
      </c>
      <c r="G947" s="40"/>
      <c r="H947" s="40"/>
      <c r="I947" s="40"/>
      <c r="J947" s="40"/>
      <c r="K947" s="40"/>
    </row>
    <row r="948" spans="1:11" ht="17.100000000000001" customHeight="1" x14ac:dyDescent="0.2">
      <c r="A948" s="37" t="s">
        <v>450</v>
      </c>
      <c r="B948" s="23" t="s">
        <v>439</v>
      </c>
      <c r="C948" s="23" t="s">
        <v>716</v>
      </c>
      <c r="D948" s="23" t="s">
        <v>438</v>
      </c>
      <c r="E948" s="44" t="s">
        <v>11</v>
      </c>
      <c r="F948" s="40">
        <f t="shared" si="40"/>
        <v>0</v>
      </c>
      <c r="G948" s="40"/>
      <c r="H948" s="40"/>
      <c r="I948" s="40"/>
      <c r="J948" s="40"/>
      <c r="K948" s="40"/>
    </row>
    <row r="949" spans="1:11" ht="17.100000000000001" customHeight="1" x14ac:dyDescent="0.2">
      <c r="A949" s="42"/>
      <c r="B949" s="42"/>
      <c r="C949" s="42"/>
      <c r="D949" s="42"/>
      <c r="E949" s="44" t="s">
        <v>12</v>
      </c>
      <c r="F949" s="40">
        <f t="shared" si="40"/>
        <v>198</v>
      </c>
      <c r="G949" s="40">
        <v>198</v>
      </c>
      <c r="H949" s="40"/>
      <c r="I949" s="40"/>
      <c r="J949" s="40"/>
      <c r="K949" s="40"/>
    </row>
    <row r="950" spans="1:11" ht="17.100000000000001" customHeight="1" x14ac:dyDescent="0.2">
      <c r="A950" s="42"/>
      <c r="B950" s="42"/>
      <c r="C950" s="42"/>
      <c r="D950" s="42"/>
      <c r="E950" s="44" t="s">
        <v>13</v>
      </c>
      <c r="F950" s="40">
        <f t="shared" si="40"/>
        <v>0</v>
      </c>
      <c r="G950" s="40"/>
      <c r="H950" s="40"/>
      <c r="I950" s="40"/>
      <c r="J950" s="40"/>
      <c r="K950" s="40"/>
    </row>
    <row r="951" spans="1:11" ht="49.5" customHeight="1" x14ac:dyDescent="0.2">
      <c r="A951" s="28"/>
      <c r="B951" s="28"/>
      <c r="C951" s="28"/>
      <c r="D951" s="28"/>
      <c r="E951" s="44" t="s">
        <v>14</v>
      </c>
      <c r="F951" s="40">
        <f t="shared" si="40"/>
        <v>0</v>
      </c>
      <c r="G951" s="40"/>
      <c r="H951" s="40"/>
      <c r="I951" s="40"/>
      <c r="J951" s="40"/>
      <c r="K951" s="40"/>
    </row>
    <row r="952" spans="1:11" ht="17.100000000000001" customHeight="1" x14ac:dyDescent="0.2">
      <c r="A952" s="37" t="s">
        <v>451</v>
      </c>
      <c r="B952" s="23" t="s">
        <v>719</v>
      </c>
      <c r="C952" s="23" t="s">
        <v>722</v>
      </c>
      <c r="D952" s="23" t="s">
        <v>438</v>
      </c>
      <c r="E952" s="44" t="s">
        <v>11</v>
      </c>
      <c r="F952" s="40">
        <f t="shared" ref="F952:F959" si="41">SUM(G952:K952)</f>
        <v>0</v>
      </c>
      <c r="G952" s="40"/>
      <c r="H952" s="40"/>
      <c r="I952" s="40"/>
      <c r="J952" s="40"/>
      <c r="K952" s="40"/>
    </row>
    <row r="953" spans="1:11" ht="17.100000000000001" customHeight="1" x14ac:dyDescent="0.2">
      <c r="A953" s="42"/>
      <c r="B953" s="42"/>
      <c r="C953" s="42"/>
      <c r="D953" s="42"/>
      <c r="E953" s="44" t="s">
        <v>12</v>
      </c>
      <c r="F953" s="40">
        <f t="shared" si="41"/>
        <v>500</v>
      </c>
      <c r="G953" s="40">
        <v>500</v>
      </c>
      <c r="H953" s="40"/>
      <c r="I953" s="40"/>
      <c r="J953" s="40"/>
      <c r="K953" s="40"/>
    </row>
    <row r="954" spans="1:11" ht="17.100000000000001" customHeight="1" x14ac:dyDescent="0.2">
      <c r="A954" s="42"/>
      <c r="B954" s="42"/>
      <c r="C954" s="42"/>
      <c r="D954" s="42"/>
      <c r="E954" s="44" t="s">
        <v>13</v>
      </c>
      <c r="F954" s="40">
        <f t="shared" si="41"/>
        <v>0</v>
      </c>
      <c r="G954" s="40"/>
      <c r="H954" s="40"/>
      <c r="I954" s="40"/>
      <c r="J954" s="40"/>
      <c r="K954" s="40"/>
    </row>
    <row r="955" spans="1:11" ht="79.5" customHeight="1" x14ac:dyDescent="0.2">
      <c r="A955" s="28"/>
      <c r="B955" s="28"/>
      <c r="C955" s="28"/>
      <c r="D955" s="28"/>
      <c r="E955" s="44" t="s">
        <v>14</v>
      </c>
      <c r="F955" s="40">
        <f t="shared" si="41"/>
        <v>0</v>
      </c>
      <c r="G955" s="40"/>
      <c r="H955" s="40"/>
      <c r="I955" s="40"/>
      <c r="J955" s="40"/>
      <c r="K955" s="40"/>
    </row>
    <row r="956" spans="1:11" ht="17.100000000000001" customHeight="1" x14ac:dyDescent="0.2">
      <c r="A956" s="37" t="s">
        <v>720</v>
      </c>
      <c r="B956" s="23" t="s">
        <v>721</v>
      </c>
      <c r="C956" s="23" t="s">
        <v>724</v>
      </c>
      <c r="D956" s="23" t="s">
        <v>438</v>
      </c>
      <c r="E956" s="44" t="s">
        <v>11</v>
      </c>
      <c r="F956" s="40">
        <f t="shared" si="41"/>
        <v>0</v>
      </c>
      <c r="G956" s="40"/>
      <c r="H956" s="40"/>
      <c r="I956" s="40"/>
      <c r="J956" s="40"/>
      <c r="K956" s="40"/>
    </row>
    <row r="957" spans="1:11" ht="17.100000000000001" customHeight="1" x14ac:dyDescent="0.2">
      <c r="A957" s="42"/>
      <c r="B957" s="42"/>
      <c r="C957" s="42"/>
      <c r="D957" s="42"/>
      <c r="E957" s="44" t="s">
        <v>12</v>
      </c>
      <c r="F957" s="40">
        <f t="shared" si="41"/>
        <v>600</v>
      </c>
      <c r="G957" s="40">
        <v>600</v>
      </c>
      <c r="H957" s="40"/>
      <c r="I957" s="40"/>
      <c r="J957" s="40"/>
      <c r="K957" s="40"/>
    </row>
    <row r="958" spans="1:11" ht="17.100000000000001" customHeight="1" x14ac:dyDescent="0.2">
      <c r="A958" s="42"/>
      <c r="B958" s="42"/>
      <c r="C958" s="42"/>
      <c r="D958" s="42"/>
      <c r="E958" s="44" t="s">
        <v>13</v>
      </c>
      <c r="F958" s="40">
        <f t="shared" si="41"/>
        <v>0</v>
      </c>
      <c r="G958" s="40"/>
      <c r="H958" s="40"/>
      <c r="I958" s="40"/>
      <c r="J958" s="40"/>
      <c r="K958" s="40"/>
    </row>
    <row r="959" spans="1:11" ht="23.25" customHeight="1" x14ac:dyDescent="0.2">
      <c r="A959" s="28"/>
      <c r="B959" s="28"/>
      <c r="C959" s="28"/>
      <c r="D959" s="28"/>
      <c r="E959" s="44" t="s">
        <v>14</v>
      </c>
      <c r="F959" s="40">
        <f t="shared" si="41"/>
        <v>0</v>
      </c>
      <c r="G959" s="40"/>
      <c r="H959" s="40"/>
      <c r="I959" s="40"/>
      <c r="J959" s="40"/>
      <c r="K959" s="40"/>
    </row>
    <row r="960" spans="1:11" ht="12.75" customHeight="1" x14ac:dyDescent="0.2">
      <c r="A960" s="35" t="s">
        <v>717</v>
      </c>
      <c r="B960" s="36"/>
      <c r="C960" s="36"/>
      <c r="D960" s="67"/>
      <c r="E960" s="73" t="s">
        <v>11</v>
      </c>
      <c r="F960" s="74">
        <f t="shared" si="40"/>
        <v>600</v>
      </c>
      <c r="G960" s="74">
        <f>SUM(G918,G922,G926,G930,G936,G940,G944,G948,G952,G956)</f>
        <v>600</v>
      </c>
      <c r="H960" s="74">
        <f t="shared" ref="H960:I960" si="42">SUM(H918,H922,H926,H930,H936,H940,H944,H948,H952,H956)</f>
        <v>0</v>
      </c>
      <c r="I960" s="74">
        <f t="shared" si="42"/>
        <v>0</v>
      </c>
      <c r="J960" s="74">
        <f t="shared" ref="J960:K960" si="43">SUM(J918,J922,J926,J930,J936,J940,J944,J948,J952,J956)</f>
        <v>0</v>
      </c>
      <c r="K960" s="74">
        <f t="shared" si="43"/>
        <v>0</v>
      </c>
    </row>
    <row r="961" spans="1:11" x14ac:dyDescent="0.2">
      <c r="A961" s="70"/>
      <c r="B961" s="102"/>
      <c r="C961" s="102"/>
      <c r="D961" s="72"/>
      <c r="E961" s="73" t="s">
        <v>12</v>
      </c>
      <c r="F961" s="74">
        <f t="shared" si="40"/>
        <v>2538</v>
      </c>
      <c r="G961" s="74">
        <f t="shared" ref="G961:I963" si="44">SUM(G919,G923,G927,G931,G937,G941,G945,G949,G953,G957)</f>
        <v>2023</v>
      </c>
      <c r="H961" s="74">
        <f t="shared" si="44"/>
        <v>125</v>
      </c>
      <c r="I961" s="74">
        <f t="shared" si="44"/>
        <v>130</v>
      </c>
      <c r="J961" s="74">
        <f t="shared" ref="J961:K961" si="45">SUM(J919,J923,J927,J931,J937,J941,J945,J949,J953,J957)</f>
        <v>130</v>
      </c>
      <c r="K961" s="74">
        <f t="shared" si="45"/>
        <v>130</v>
      </c>
    </row>
    <row r="962" spans="1:11" x14ac:dyDescent="0.2">
      <c r="A962" s="70"/>
      <c r="B962" s="102"/>
      <c r="C962" s="102"/>
      <c r="D962" s="72"/>
      <c r="E962" s="73" t="s">
        <v>13</v>
      </c>
      <c r="F962" s="74">
        <f t="shared" si="40"/>
        <v>0</v>
      </c>
      <c r="G962" s="74">
        <f t="shared" si="44"/>
        <v>0</v>
      </c>
      <c r="H962" s="74">
        <f t="shared" si="44"/>
        <v>0</v>
      </c>
      <c r="I962" s="74">
        <f t="shared" si="44"/>
        <v>0</v>
      </c>
      <c r="J962" s="74">
        <f t="shared" ref="J962:K962" si="46">SUM(J920,J924,J928,J932,J938,J942,J946,J950,J954,J958)</f>
        <v>0</v>
      </c>
      <c r="K962" s="74">
        <f t="shared" si="46"/>
        <v>0</v>
      </c>
    </row>
    <row r="963" spans="1:11" x14ac:dyDescent="0.2">
      <c r="A963" s="75"/>
      <c r="B963" s="76"/>
      <c r="C963" s="76"/>
      <c r="D963" s="77"/>
      <c r="E963" s="73" t="s">
        <v>14</v>
      </c>
      <c r="F963" s="74">
        <f t="shared" si="40"/>
        <v>0</v>
      </c>
      <c r="G963" s="74">
        <f t="shared" si="44"/>
        <v>0</v>
      </c>
      <c r="H963" s="74">
        <f t="shared" si="44"/>
        <v>0</v>
      </c>
      <c r="I963" s="74">
        <f t="shared" si="44"/>
        <v>0</v>
      </c>
      <c r="J963" s="74">
        <f t="shared" ref="J963:K963" si="47">SUM(J921,J925,J929,J933,J939,J943,J947,J951,J955,J959)</f>
        <v>0</v>
      </c>
      <c r="K963" s="74">
        <f t="shared" si="47"/>
        <v>0</v>
      </c>
    </row>
    <row r="964" spans="1:11" x14ac:dyDescent="0.2">
      <c r="A964" s="32" t="s">
        <v>664</v>
      </c>
      <c r="B964" s="33"/>
      <c r="C964" s="33"/>
      <c r="D964" s="34"/>
      <c r="E964" s="107"/>
      <c r="F964" s="74">
        <f t="shared" ref="F964:K964" si="48">SUM(F960:F963)</f>
        <v>3138</v>
      </c>
      <c r="G964" s="74">
        <f t="shared" si="48"/>
        <v>2623</v>
      </c>
      <c r="H964" s="74">
        <f t="shared" si="48"/>
        <v>125</v>
      </c>
      <c r="I964" s="74">
        <f t="shared" si="48"/>
        <v>130</v>
      </c>
      <c r="J964" s="74">
        <f t="shared" si="48"/>
        <v>130</v>
      </c>
      <c r="K964" s="74">
        <f t="shared" si="48"/>
        <v>130</v>
      </c>
    </row>
    <row r="965" spans="1:11" x14ac:dyDescent="0.2">
      <c r="A965" s="113" t="s">
        <v>440</v>
      </c>
      <c r="B965" s="114"/>
      <c r="C965" s="114"/>
      <c r="D965" s="115"/>
      <c r="E965" s="73" t="s">
        <v>11</v>
      </c>
      <c r="F965" s="74">
        <f t="shared" si="40"/>
        <v>633865.0682000001</v>
      </c>
      <c r="G965" s="74">
        <f t="shared" ref="G965:K968" si="49">SUM(G539,G567,G599,G764,G912,G960)</f>
        <v>150801.25939999998</v>
      </c>
      <c r="H965" s="74">
        <f t="shared" si="49"/>
        <v>117772.2772</v>
      </c>
      <c r="I965" s="74">
        <f t="shared" si="49"/>
        <v>126003.17720000001</v>
      </c>
      <c r="J965" s="74">
        <f t="shared" si="49"/>
        <v>113457.17720000001</v>
      </c>
      <c r="K965" s="74">
        <f t="shared" si="49"/>
        <v>125831.17720000001</v>
      </c>
    </row>
    <row r="966" spans="1:11" x14ac:dyDescent="0.2">
      <c r="A966" s="116"/>
      <c r="B966" s="117"/>
      <c r="C966" s="117"/>
      <c r="D966" s="118"/>
      <c r="E966" s="73" t="s">
        <v>12</v>
      </c>
      <c r="F966" s="74">
        <f t="shared" si="40"/>
        <v>61569.771000000001</v>
      </c>
      <c r="G966" s="74">
        <f t="shared" si="49"/>
        <v>17040.198</v>
      </c>
      <c r="H966" s="74">
        <f t="shared" si="49"/>
        <v>11015.257</v>
      </c>
      <c r="I966" s="74">
        <f t="shared" si="49"/>
        <v>11093.800999999999</v>
      </c>
      <c r="J966" s="74">
        <f t="shared" si="49"/>
        <v>11182.115</v>
      </c>
      <c r="K966" s="74">
        <f t="shared" si="49"/>
        <v>11238.4</v>
      </c>
    </row>
    <row r="967" spans="1:11" x14ac:dyDescent="0.2">
      <c r="A967" s="116"/>
      <c r="B967" s="117"/>
      <c r="C967" s="117"/>
      <c r="D967" s="118"/>
      <c r="E967" s="73" t="s">
        <v>13</v>
      </c>
      <c r="F967" s="74">
        <f t="shared" si="40"/>
        <v>177924.21179999999</v>
      </c>
      <c r="G967" s="74">
        <f t="shared" si="49"/>
        <v>32442.930399999997</v>
      </c>
      <c r="H967" s="74">
        <f t="shared" si="49"/>
        <v>35078.131600000001</v>
      </c>
      <c r="I967" s="74">
        <f t="shared" si="49"/>
        <v>40456.302600000003</v>
      </c>
      <c r="J967" s="74">
        <f t="shared" si="49"/>
        <v>34165.886599999998</v>
      </c>
      <c r="K967" s="74">
        <f t="shared" si="49"/>
        <v>35780.960599999999</v>
      </c>
    </row>
    <row r="968" spans="1:11" x14ac:dyDescent="0.2">
      <c r="A968" s="119"/>
      <c r="B968" s="120"/>
      <c r="C968" s="120"/>
      <c r="D968" s="121"/>
      <c r="E968" s="73" t="s">
        <v>14</v>
      </c>
      <c r="F968" s="74">
        <f t="shared" si="40"/>
        <v>486923.304</v>
      </c>
      <c r="G968" s="74">
        <f t="shared" si="49"/>
        <v>52245.049599999998</v>
      </c>
      <c r="H968" s="74">
        <f t="shared" si="49"/>
        <v>83550.0916</v>
      </c>
      <c r="I968" s="74">
        <f t="shared" si="49"/>
        <v>110603.2876</v>
      </c>
      <c r="J968" s="74">
        <f t="shared" si="49"/>
        <v>113441.3876</v>
      </c>
      <c r="K968" s="74">
        <f t="shared" si="49"/>
        <v>127083.48759999999</v>
      </c>
    </row>
    <row r="969" spans="1:11" x14ac:dyDescent="0.2">
      <c r="A969" s="122" t="s">
        <v>441</v>
      </c>
      <c r="B969" s="123"/>
      <c r="C969" s="124"/>
      <c r="D969" s="125"/>
      <c r="E969" s="44"/>
      <c r="F969" s="126">
        <f>SUM(F965:F968)</f>
        <v>1360282.355</v>
      </c>
      <c r="G969" s="126">
        <f t="shared" ref="G969:K969" si="50">SUM(G965:G968)</f>
        <v>252529.43739999997</v>
      </c>
      <c r="H969" s="126">
        <f t="shared" si="50"/>
        <v>247415.7574</v>
      </c>
      <c r="I969" s="126">
        <f t="shared" si="50"/>
        <v>288156.56839999999</v>
      </c>
      <c r="J969" s="126">
        <f t="shared" si="50"/>
        <v>272246.56640000001</v>
      </c>
      <c r="K969" s="126">
        <f t="shared" si="50"/>
        <v>299934.02539999998</v>
      </c>
    </row>
    <row r="970" spans="1:11" ht="18.75" x14ac:dyDescent="0.2">
      <c r="A970" s="19"/>
      <c r="B970" s="20"/>
      <c r="C970" s="21"/>
      <c r="D970" s="20"/>
      <c r="E970" s="20"/>
      <c r="F970" s="20"/>
      <c r="G970" s="20"/>
      <c r="H970" s="20"/>
      <c r="I970" s="20"/>
      <c r="J970" s="22"/>
      <c r="K970" s="9"/>
    </row>
    <row r="971" spans="1:11" ht="18.75" x14ac:dyDescent="0.2">
      <c r="A971" s="10"/>
      <c r="B971" s="13"/>
      <c r="C971" s="13"/>
      <c r="D971" s="13"/>
      <c r="F971" s="13"/>
      <c r="G971" s="13"/>
      <c r="H971" s="13"/>
      <c r="I971" s="13"/>
      <c r="J971" s="13"/>
      <c r="K971" s="9"/>
    </row>
    <row r="972" spans="1:11" ht="18.75" x14ac:dyDescent="0.2">
      <c r="A972" s="10"/>
      <c r="B972" s="13"/>
      <c r="C972" s="13"/>
      <c r="D972" s="13"/>
      <c r="F972" s="13"/>
      <c r="G972" s="13"/>
      <c r="H972" s="13"/>
      <c r="I972" s="13"/>
      <c r="J972" s="13"/>
      <c r="K972" s="9"/>
    </row>
    <row r="973" spans="1:11" ht="18.75" x14ac:dyDescent="0.2">
      <c r="A973" s="10"/>
      <c r="B973" s="13"/>
      <c r="C973" s="13"/>
      <c r="D973" s="13"/>
      <c r="F973" s="13"/>
      <c r="G973" s="13"/>
      <c r="H973" s="13"/>
      <c r="I973" s="13"/>
      <c r="J973" s="13"/>
      <c r="K973" s="9"/>
    </row>
    <row r="974" spans="1:11" ht="18.75" x14ac:dyDescent="0.2">
      <c r="A974" s="10"/>
      <c r="B974" s="13"/>
      <c r="C974" s="13"/>
      <c r="D974" s="13"/>
      <c r="F974" s="13"/>
      <c r="G974" s="13"/>
      <c r="H974" s="13"/>
      <c r="I974" s="13"/>
      <c r="J974" s="13"/>
      <c r="K974" s="9"/>
    </row>
    <row r="975" spans="1:11" ht="18.75" x14ac:dyDescent="0.2">
      <c r="A975" s="10"/>
      <c r="B975" s="13"/>
      <c r="C975" s="13"/>
      <c r="D975" s="13"/>
      <c r="F975" s="13"/>
      <c r="G975" s="13"/>
      <c r="H975" s="13"/>
      <c r="I975" s="13"/>
      <c r="J975" s="13"/>
      <c r="K975" s="9"/>
    </row>
    <row r="976" spans="1:11" ht="18.75" x14ac:dyDescent="0.2">
      <c r="A976" s="127"/>
      <c r="B976" s="128"/>
      <c r="C976" s="128"/>
      <c r="D976" s="128"/>
      <c r="E976" s="128"/>
      <c r="F976" s="128"/>
      <c r="G976" s="128"/>
      <c r="H976" s="128"/>
      <c r="I976" s="128"/>
      <c r="J976" s="128"/>
      <c r="K976" s="129"/>
    </row>
    <row r="977" spans="1:11" ht="18.75" x14ac:dyDescent="0.2">
      <c r="A977" s="127"/>
      <c r="B977" s="112"/>
      <c r="C977" s="128"/>
      <c r="D977" s="128"/>
      <c r="E977" s="128"/>
      <c r="F977" s="128"/>
      <c r="G977" s="128"/>
      <c r="H977" s="128"/>
      <c r="I977" s="128"/>
      <c r="J977" s="128"/>
      <c r="K977" s="129"/>
    </row>
    <row r="978" spans="1:11" ht="18.75" x14ac:dyDescent="0.2">
      <c r="A978" s="127"/>
      <c r="B978" s="128"/>
      <c r="C978" s="128"/>
      <c r="D978" s="128"/>
      <c r="E978" s="23" t="s">
        <v>475</v>
      </c>
      <c r="F978" s="23" t="s">
        <v>4</v>
      </c>
      <c r="G978" s="25" t="s">
        <v>5</v>
      </c>
      <c r="H978" s="26"/>
      <c r="I978" s="26"/>
      <c r="J978" s="26"/>
      <c r="K978" s="27"/>
    </row>
    <row r="979" spans="1:11" ht="18.75" x14ac:dyDescent="0.2">
      <c r="A979" s="127"/>
      <c r="B979" s="128"/>
      <c r="C979" s="128"/>
      <c r="D979" s="128"/>
      <c r="E979" s="28"/>
      <c r="F979" s="28"/>
      <c r="G979" s="30">
        <v>2022</v>
      </c>
      <c r="H979" s="30">
        <v>2023</v>
      </c>
      <c r="I979" s="30">
        <v>2024</v>
      </c>
      <c r="J979" s="30">
        <v>2025</v>
      </c>
      <c r="K979" s="30">
        <v>2026</v>
      </c>
    </row>
    <row r="980" spans="1:11" x14ac:dyDescent="0.2">
      <c r="A980" s="112" t="s">
        <v>442</v>
      </c>
      <c r="B980" s="130"/>
      <c r="C980" s="130"/>
      <c r="D980" s="130"/>
      <c r="E980" s="128"/>
      <c r="F980" s="56"/>
      <c r="G980" s="56"/>
      <c r="H980" s="56"/>
      <c r="I980" s="56"/>
      <c r="J980" s="56"/>
      <c r="K980" s="131"/>
    </row>
    <row r="981" spans="1:11" x14ac:dyDescent="0.2">
      <c r="A981" s="113" t="s">
        <v>440</v>
      </c>
      <c r="B981" s="114"/>
      <c r="C981" s="114"/>
      <c r="D981" s="115"/>
      <c r="E981" s="73" t="s">
        <v>11</v>
      </c>
      <c r="F981" s="40"/>
      <c r="G981" s="40"/>
      <c r="H981" s="40"/>
      <c r="I981" s="40"/>
      <c r="J981" s="40"/>
      <c r="K981" s="40"/>
    </row>
    <row r="982" spans="1:11" x14ac:dyDescent="0.2">
      <c r="A982" s="116"/>
      <c r="B982" s="117"/>
      <c r="C982" s="117"/>
      <c r="D982" s="118"/>
      <c r="E982" s="73" t="s">
        <v>12</v>
      </c>
      <c r="F982" s="40"/>
      <c r="G982" s="40"/>
      <c r="H982" s="40"/>
      <c r="I982" s="40"/>
      <c r="J982" s="40"/>
      <c r="K982" s="40"/>
    </row>
    <row r="983" spans="1:11" x14ac:dyDescent="0.2">
      <c r="A983" s="116"/>
      <c r="B983" s="117"/>
      <c r="C983" s="117"/>
      <c r="D983" s="118"/>
      <c r="E983" s="73" t="s">
        <v>13</v>
      </c>
      <c r="F983" s="40"/>
      <c r="G983" s="40"/>
      <c r="H983" s="40"/>
      <c r="I983" s="40"/>
      <c r="J983" s="40"/>
      <c r="K983" s="40"/>
    </row>
    <row r="984" spans="1:11" x14ac:dyDescent="0.2">
      <c r="A984" s="119"/>
      <c r="B984" s="120"/>
      <c r="C984" s="120"/>
      <c r="D984" s="121"/>
      <c r="E984" s="73" t="s">
        <v>14</v>
      </c>
      <c r="F984" s="40"/>
      <c r="G984" s="40"/>
      <c r="H984" s="40"/>
      <c r="I984" s="40"/>
      <c r="J984" s="40"/>
      <c r="K984" s="40"/>
    </row>
    <row r="985" spans="1:11" x14ac:dyDescent="0.2">
      <c r="A985" s="122" t="s">
        <v>441</v>
      </c>
      <c r="B985" s="123"/>
      <c r="C985" s="124"/>
      <c r="D985" s="125"/>
      <c r="E985" s="44"/>
      <c r="F985" s="40"/>
      <c r="G985" s="40"/>
      <c r="H985" s="40"/>
      <c r="I985" s="40"/>
      <c r="J985" s="40"/>
      <c r="K985" s="40"/>
    </row>
  </sheetData>
  <mergeCells count="903">
    <mergeCell ref="A981:D984"/>
    <mergeCell ref="A985:B985"/>
    <mergeCell ref="A960:D963"/>
    <mergeCell ref="A964:D964"/>
    <mergeCell ref="A965:D968"/>
    <mergeCell ref="A969:B969"/>
    <mergeCell ref="A970:J970"/>
    <mergeCell ref="E978:E979"/>
    <mergeCell ref="F978:F979"/>
    <mergeCell ref="G978:K978"/>
    <mergeCell ref="A948:A951"/>
    <mergeCell ref="B948:B951"/>
    <mergeCell ref="C948:C951"/>
    <mergeCell ref="D948:D951"/>
    <mergeCell ref="A956:A959"/>
    <mergeCell ref="B956:B959"/>
    <mergeCell ref="C956:C959"/>
    <mergeCell ref="D956:D959"/>
    <mergeCell ref="A940:A943"/>
    <mergeCell ref="B940:B943"/>
    <mergeCell ref="C940:C943"/>
    <mergeCell ref="D940:D943"/>
    <mergeCell ref="A944:A947"/>
    <mergeCell ref="B944:B947"/>
    <mergeCell ref="C944:C947"/>
    <mergeCell ref="D944:D947"/>
    <mergeCell ref="A952:A955"/>
    <mergeCell ref="B952:B955"/>
    <mergeCell ref="C952:C955"/>
    <mergeCell ref="D952:D955"/>
    <mergeCell ref="A930:A933"/>
    <mergeCell ref="B930:B933"/>
    <mergeCell ref="C930:C933"/>
    <mergeCell ref="D930:D933"/>
    <mergeCell ref="A934:K934"/>
    <mergeCell ref="A936:A939"/>
    <mergeCell ref="B936:B939"/>
    <mergeCell ref="C936:C939"/>
    <mergeCell ref="D936:D939"/>
    <mergeCell ref="A922:A925"/>
    <mergeCell ref="B922:B925"/>
    <mergeCell ref="C922:C925"/>
    <mergeCell ref="D922:D925"/>
    <mergeCell ref="A926:A929"/>
    <mergeCell ref="B926:B929"/>
    <mergeCell ref="C926:C929"/>
    <mergeCell ref="D926:D929"/>
    <mergeCell ref="A912:D915"/>
    <mergeCell ref="A916:D916"/>
    <mergeCell ref="A917:K917"/>
    <mergeCell ref="A918:A921"/>
    <mergeCell ref="B918:B921"/>
    <mergeCell ref="C918:C921"/>
    <mergeCell ref="D918:D921"/>
    <mergeCell ref="A904:A907"/>
    <mergeCell ref="B904:B907"/>
    <mergeCell ref="C904:C907"/>
    <mergeCell ref="D904:D907"/>
    <mergeCell ref="A908:A911"/>
    <mergeCell ref="B908:B911"/>
    <mergeCell ref="C908:C911"/>
    <mergeCell ref="D908:D911"/>
    <mergeCell ref="A894:K894"/>
    <mergeCell ref="A896:A899"/>
    <mergeCell ref="B896:B899"/>
    <mergeCell ref="C896:C899"/>
    <mergeCell ref="D896:D899"/>
    <mergeCell ref="A900:A903"/>
    <mergeCell ref="B900:B903"/>
    <mergeCell ref="C900:C903"/>
    <mergeCell ref="D900:D903"/>
    <mergeCell ref="A886:A889"/>
    <mergeCell ref="B886:B889"/>
    <mergeCell ref="C886:C889"/>
    <mergeCell ref="D886:D889"/>
    <mergeCell ref="A890:A893"/>
    <mergeCell ref="B890:B893"/>
    <mergeCell ref="C890:C893"/>
    <mergeCell ref="D890:D893"/>
    <mergeCell ref="A878:A881"/>
    <mergeCell ref="B878:B881"/>
    <mergeCell ref="C878:C881"/>
    <mergeCell ref="D878:D881"/>
    <mergeCell ref="A882:A885"/>
    <mergeCell ref="B882:B885"/>
    <mergeCell ref="C882:C885"/>
    <mergeCell ref="D882:D885"/>
    <mergeCell ref="A870:A873"/>
    <mergeCell ref="B870:B873"/>
    <mergeCell ref="C870:C873"/>
    <mergeCell ref="D870:D873"/>
    <mergeCell ref="A874:A877"/>
    <mergeCell ref="B874:B877"/>
    <mergeCell ref="C874:C877"/>
    <mergeCell ref="D874:D877"/>
    <mergeCell ref="A862:A865"/>
    <mergeCell ref="B862:B865"/>
    <mergeCell ref="C862:C865"/>
    <mergeCell ref="D862:D865"/>
    <mergeCell ref="A866:A869"/>
    <mergeCell ref="B866:B869"/>
    <mergeCell ref="C866:C869"/>
    <mergeCell ref="D866:D869"/>
    <mergeCell ref="A852:A855"/>
    <mergeCell ref="B852:B855"/>
    <mergeCell ref="C852:C855"/>
    <mergeCell ref="D852:D855"/>
    <mergeCell ref="A856:K856"/>
    <mergeCell ref="A858:A861"/>
    <mergeCell ref="B858:B861"/>
    <mergeCell ref="C858:C861"/>
    <mergeCell ref="D858:D861"/>
    <mergeCell ref="A844:A847"/>
    <mergeCell ref="B844:B847"/>
    <mergeCell ref="C844:C847"/>
    <mergeCell ref="D844:D847"/>
    <mergeCell ref="A848:A851"/>
    <mergeCell ref="B848:B851"/>
    <mergeCell ref="C848:C851"/>
    <mergeCell ref="D848:D851"/>
    <mergeCell ref="A836:A839"/>
    <mergeCell ref="B836:B839"/>
    <mergeCell ref="C836:C839"/>
    <mergeCell ref="D836:D839"/>
    <mergeCell ref="A840:A843"/>
    <mergeCell ref="B840:B843"/>
    <mergeCell ref="C840:C843"/>
    <mergeCell ref="D840:D843"/>
    <mergeCell ref="A828:A831"/>
    <mergeCell ref="B828:B831"/>
    <mergeCell ref="C828:C831"/>
    <mergeCell ref="D828:D831"/>
    <mergeCell ref="A832:A835"/>
    <mergeCell ref="B832:B835"/>
    <mergeCell ref="C832:C835"/>
    <mergeCell ref="D832:D835"/>
    <mergeCell ref="A818:A821"/>
    <mergeCell ref="B818:B821"/>
    <mergeCell ref="C818:C821"/>
    <mergeCell ref="D818:D821"/>
    <mergeCell ref="A822:K822"/>
    <mergeCell ref="A824:A827"/>
    <mergeCell ref="B824:B827"/>
    <mergeCell ref="C824:C827"/>
    <mergeCell ref="D824:D827"/>
    <mergeCell ref="A810:A813"/>
    <mergeCell ref="B810:B813"/>
    <mergeCell ref="C810:C813"/>
    <mergeCell ref="D810:D813"/>
    <mergeCell ref="A814:A817"/>
    <mergeCell ref="B814:B817"/>
    <mergeCell ref="C814:C817"/>
    <mergeCell ref="D814:D817"/>
    <mergeCell ref="A802:A805"/>
    <mergeCell ref="B802:B805"/>
    <mergeCell ref="C802:C805"/>
    <mergeCell ref="D802:D805"/>
    <mergeCell ref="A806:A809"/>
    <mergeCell ref="B806:B809"/>
    <mergeCell ref="C806:C809"/>
    <mergeCell ref="D806:D809"/>
    <mergeCell ref="A792:A795"/>
    <mergeCell ref="B792:B795"/>
    <mergeCell ref="C792:C795"/>
    <mergeCell ref="D792:D795"/>
    <mergeCell ref="A796:K796"/>
    <mergeCell ref="A798:A801"/>
    <mergeCell ref="B798:B801"/>
    <mergeCell ref="C798:C801"/>
    <mergeCell ref="D798:D801"/>
    <mergeCell ref="A784:A787"/>
    <mergeCell ref="B784:B787"/>
    <mergeCell ref="C784:C787"/>
    <mergeCell ref="D784:D787"/>
    <mergeCell ref="A788:A791"/>
    <mergeCell ref="B788:B791"/>
    <mergeCell ref="C788:C791"/>
    <mergeCell ref="D788:D791"/>
    <mergeCell ref="A776:A779"/>
    <mergeCell ref="B776:B779"/>
    <mergeCell ref="C776:C779"/>
    <mergeCell ref="D776:D779"/>
    <mergeCell ref="A780:A783"/>
    <mergeCell ref="B780:B783"/>
    <mergeCell ref="C780:C783"/>
    <mergeCell ref="D780:D783"/>
    <mergeCell ref="A768:D768"/>
    <mergeCell ref="A769:K769"/>
    <mergeCell ref="A771:K771"/>
    <mergeCell ref="A772:A775"/>
    <mergeCell ref="B772:B775"/>
    <mergeCell ref="C772:C775"/>
    <mergeCell ref="D772:D775"/>
    <mergeCell ref="A756:A759"/>
    <mergeCell ref="B756:B759"/>
    <mergeCell ref="C756:C759"/>
    <mergeCell ref="D756:D759"/>
    <mergeCell ref="A760:D763"/>
    <mergeCell ref="A764:D767"/>
    <mergeCell ref="A748:A751"/>
    <mergeCell ref="B748:B751"/>
    <mergeCell ref="C748:C751"/>
    <mergeCell ref="D748:D751"/>
    <mergeCell ref="A752:A755"/>
    <mergeCell ref="B752:B755"/>
    <mergeCell ref="C752:C755"/>
    <mergeCell ref="D752:D755"/>
    <mergeCell ref="A740:A743"/>
    <mergeCell ref="B740:B743"/>
    <mergeCell ref="C740:C743"/>
    <mergeCell ref="D740:D743"/>
    <mergeCell ref="A744:A747"/>
    <mergeCell ref="B744:B747"/>
    <mergeCell ref="C744:C747"/>
    <mergeCell ref="D744:D747"/>
    <mergeCell ref="A730:A733"/>
    <mergeCell ref="B730:B733"/>
    <mergeCell ref="C730:C733"/>
    <mergeCell ref="D730:D733"/>
    <mergeCell ref="A734:K734"/>
    <mergeCell ref="A736:A739"/>
    <mergeCell ref="B736:B739"/>
    <mergeCell ref="C736:C739"/>
    <mergeCell ref="D736:D739"/>
    <mergeCell ref="A722:A725"/>
    <mergeCell ref="B722:B725"/>
    <mergeCell ref="C722:C725"/>
    <mergeCell ref="D722:D725"/>
    <mergeCell ref="A726:A729"/>
    <mergeCell ref="B726:B729"/>
    <mergeCell ref="C726:C729"/>
    <mergeCell ref="D726:D729"/>
    <mergeCell ref="A714:A717"/>
    <mergeCell ref="B714:B717"/>
    <mergeCell ref="C714:C717"/>
    <mergeCell ref="D714:D717"/>
    <mergeCell ref="A718:A721"/>
    <mergeCell ref="B718:B721"/>
    <mergeCell ref="C718:C721"/>
    <mergeCell ref="D718:D721"/>
    <mergeCell ref="A706:A709"/>
    <mergeCell ref="B706:B709"/>
    <mergeCell ref="C706:C709"/>
    <mergeCell ref="D706:D709"/>
    <mergeCell ref="A710:A713"/>
    <mergeCell ref="B710:B713"/>
    <mergeCell ref="C710:C713"/>
    <mergeCell ref="D710:D713"/>
    <mergeCell ref="A697:K697"/>
    <mergeCell ref="A698:A701"/>
    <mergeCell ref="B698:B701"/>
    <mergeCell ref="C698:C701"/>
    <mergeCell ref="D698:D701"/>
    <mergeCell ref="A702:A705"/>
    <mergeCell ref="B702:B705"/>
    <mergeCell ref="C702:C705"/>
    <mergeCell ref="D702:D705"/>
    <mergeCell ref="A687:A690"/>
    <mergeCell ref="B687:B690"/>
    <mergeCell ref="C687:C690"/>
    <mergeCell ref="D687:D690"/>
    <mergeCell ref="A691:D694"/>
    <mergeCell ref="A695:K695"/>
    <mergeCell ref="A679:A682"/>
    <mergeCell ref="B679:B682"/>
    <mergeCell ref="C679:C682"/>
    <mergeCell ref="D679:D682"/>
    <mergeCell ref="A683:A686"/>
    <mergeCell ref="B683:B686"/>
    <mergeCell ref="C683:C686"/>
    <mergeCell ref="D683:D686"/>
    <mergeCell ref="A671:A674"/>
    <mergeCell ref="B671:B674"/>
    <mergeCell ref="C671:C674"/>
    <mergeCell ref="D671:D674"/>
    <mergeCell ref="A675:A678"/>
    <mergeCell ref="B675:B678"/>
    <mergeCell ref="C675:C678"/>
    <mergeCell ref="D675:D678"/>
    <mergeCell ref="A663:A666"/>
    <mergeCell ref="B663:B666"/>
    <mergeCell ref="C663:C666"/>
    <mergeCell ref="D663:D666"/>
    <mergeCell ref="A667:A670"/>
    <mergeCell ref="B667:B670"/>
    <mergeCell ref="C667:C670"/>
    <mergeCell ref="D667:D670"/>
    <mergeCell ref="A653:A656"/>
    <mergeCell ref="B653:B656"/>
    <mergeCell ref="C653:C656"/>
    <mergeCell ref="D653:D656"/>
    <mergeCell ref="A657:K657"/>
    <mergeCell ref="A659:A662"/>
    <mergeCell ref="B659:B662"/>
    <mergeCell ref="C659:C662"/>
    <mergeCell ref="D659:D662"/>
    <mergeCell ref="A645:A648"/>
    <mergeCell ref="B645:B648"/>
    <mergeCell ref="C645:C648"/>
    <mergeCell ref="D645:D648"/>
    <mergeCell ref="A649:A652"/>
    <mergeCell ref="B649:B652"/>
    <mergeCell ref="C649:C652"/>
    <mergeCell ref="D649:D652"/>
    <mergeCell ref="A637:A640"/>
    <mergeCell ref="B637:B640"/>
    <mergeCell ref="C637:C640"/>
    <mergeCell ref="D637:D640"/>
    <mergeCell ref="A641:A644"/>
    <mergeCell ref="B641:B644"/>
    <mergeCell ref="C641:C644"/>
    <mergeCell ref="D641:D644"/>
    <mergeCell ref="A628:D631"/>
    <mergeCell ref="A632:K632"/>
    <mergeCell ref="A633:A636"/>
    <mergeCell ref="B633:B636"/>
    <mergeCell ref="C633:C636"/>
    <mergeCell ref="D633:D636"/>
    <mergeCell ref="A618:K618"/>
    <mergeCell ref="A620:A623"/>
    <mergeCell ref="B620:B623"/>
    <mergeCell ref="C620:C623"/>
    <mergeCell ref="D620:D623"/>
    <mergeCell ref="A624:A627"/>
    <mergeCell ref="B624:B627"/>
    <mergeCell ref="C624:C627"/>
    <mergeCell ref="D624:D627"/>
    <mergeCell ref="A610:A613"/>
    <mergeCell ref="B610:B613"/>
    <mergeCell ref="C610:C613"/>
    <mergeCell ref="D610:D613"/>
    <mergeCell ref="A614:A617"/>
    <mergeCell ref="B614:B617"/>
    <mergeCell ref="C614:C617"/>
    <mergeCell ref="D614:D617"/>
    <mergeCell ref="A604:K604"/>
    <mergeCell ref="A605:K605"/>
    <mergeCell ref="A606:A609"/>
    <mergeCell ref="B606:B609"/>
    <mergeCell ref="C606:C609"/>
    <mergeCell ref="D606:D609"/>
    <mergeCell ref="A595:A598"/>
    <mergeCell ref="B595:B598"/>
    <mergeCell ref="C595:C598"/>
    <mergeCell ref="D595:D598"/>
    <mergeCell ref="A599:D602"/>
    <mergeCell ref="A603:D603"/>
    <mergeCell ref="A587:A590"/>
    <mergeCell ref="B587:B590"/>
    <mergeCell ref="C587:C590"/>
    <mergeCell ref="D587:D590"/>
    <mergeCell ref="A591:A594"/>
    <mergeCell ref="B591:B594"/>
    <mergeCell ref="C591:C594"/>
    <mergeCell ref="D591:D594"/>
    <mergeCell ref="A577:A580"/>
    <mergeCell ref="B577:B580"/>
    <mergeCell ref="C577:C580"/>
    <mergeCell ref="D577:D580"/>
    <mergeCell ref="A581:K581"/>
    <mergeCell ref="A583:A586"/>
    <mergeCell ref="B583:B586"/>
    <mergeCell ref="C583:C586"/>
    <mergeCell ref="D583:D586"/>
    <mergeCell ref="A567:D570"/>
    <mergeCell ref="A571:D571"/>
    <mergeCell ref="A572:K572"/>
    <mergeCell ref="A573:A576"/>
    <mergeCell ref="B573:B576"/>
    <mergeCell ref="C573:C576"/>
    <mergeCell ref="D573:D576"/>
    <mergeCell ref="A559:A562"/>
    <mergeCell ref="B559:B562"/>
    <mergeCell ref="C559:C562"/>
    <mergeCell ref="D559:D562"/>
    <mergeCell ref="A563:A566"/>
    <mergeCell ref="B563:B566"/>
    <mergeCell ref="C563:C566"/>
    <mergeCell ref="D563:D566"/>
    <mergeCell ref="A551:A554"/>
    <mergeCell ref="B551:B554"/>
    <mergeCell ref="C551:C554"/>
    <mergeCell ref="D551:D554"/>
    <mergeCell ref="A555:A558"/>
    <mergeCell ref="B555:B558"/>
    <mergeCell ref="C555:C558"/>
    <mergeCell ref="D555:D558"/>
    <mergeCell ref="A543:D543"/>
    <mergeCell ref="A544:K544"/>
    <mergeCell ref="A546:K546"/>
    <mergeCell ref="A547:A550"/>
    <mergeCell ref="B547:B550"/>
    <mergeCell ref="C547:C550"/>
    <mergeCell ref="D547:D550"/>
    <mergeCell ref="A531:A534"/>
    <mergeCell ref="B531:B534"/>
    <mergeCell ref="C531:C534"/>
    <mergeCell ref="D531:D534"/>
    <mergeCell ref="A535:D538"/>
    <mergeCell ref="A539:D542"/>
    <mergeCell ref="A523:A526"/>
    <mergeCell ref="B523:B526"/>
    <mergeCell ref="C523:C526"/>
    <mergeCell ref="D523:D526"/>
    <mergeCell ref="A527:A530"/>
    <mergeCell ref="B527:B530"/>
    <mergeCell ref="C527:C530"/>
    <mergeCell ref="D527:D530"/>
    <mergeCell ref="A515:A518"/>
    <mergeCell ref="B515:B518"/>
    <mergeCell ref="C515:C518"/>
    <mergeCell ref="D515:D518"/>
    <mergeCell ref="A519:A522"/>
    <mergeCell ref="B519:B522"/>
    <mergeCell ref="C519:C522"/>
    <mergeCell ref="D519:D522"/>
    <mergeCell ref="A505:K505"/>
    <mergeCell ref="A507:A510"/>
    <mergeCell ref="B507:B510"/>
    <mergeCell ref="C507:C510"/>
    <mergeCell ref="D507:D510"/>
    <mergeCell ref="A511:A514"/>
    <mergeCell ref="B511:B514"/>
    <mergeCell ref="C511:C514"/>
    <mergeCell ref="D511:D514"/>
    <mergeCell ref="A497:A500"/>
    <mergeCell ref="B497:B500"/>
    <mergeCell ref="C497:C500"/>
    <mergeCell ref="D497:D500"/>
    <mergeCell ref="A501:A504"/>
    <mergeCell ref="B501:B504"/>
    <mergeCell ref="C501:C504"/>
    <mergeCell ref="D501:D504"/>
    <mergeCell ref="A489:A492"/>
    <mergeCell ref="B489:B492"/>
    <mergeCell ref="C489:C492"/>
    <mergeCell ref="D489:D492"/>
    <mergeCell ref="A493:A496"/>
    <mergeCell ref="B493:B496"/>
    <mergeCell ref="C493:C496"/>
    <mergeCell ref="D493:D496"/>
    <mergeCell ref="A481:A484"/>
    <mergeCell ref="B481:B484"/>
    <mergeCell ref="C481:C484"/>
    <mergeCell ref="D481:D484"/>
    <mergeCell ref="A485:A488"/>
    <mergeCell ref="B485:B488"/>
    <mergeCell ref="C485:C488"/>
    <mergeCell ref="D485:D488"/>
    <mergeCell ref="A471:K471"/>
    <mergeCell ref="A473:A476"/>
    <mergeCell ref="B473:B476"/>
    <mergeCell ref="C473:C476"/>
    <mergeCell ref="D473:D476"/>
    <mergeCell ref="A477:A480"/>
    <mergeCell ref="B477:B480"/>
    <mergeCell ref="C477:C480"/>
    <mergeCell ref="D477:D480"/>
    <mergeCell ref="A463:A466"/>
    <mergeCell ref="B463:B466"/>
    <mergeCell ref="C463:C466"/>
    <mergeCell ref="D463:D466"/>
    <mergeCell ref="A467:A470"/>
    <mergeCell ref="B467:B470"/>
    <mergeCell ref="C467:C470"/>
    <mergeCell ref="D467:D470"/>
    <mergeCell ref="A455:A458"/>
    <mergeCell ref="B455:B458"/>
    <mergeCell ref="C455:C458"/>
    <mergeCell ref="D455:D458"/>
    <mergeCell ref="A459:A462"/>
    <mergeCell ref="B459:B462"/>
    <mergeCell ref="C459:C462"/>
    <mergeCell ref="D459:D462"/>
    <mergeCell ref="A447:A450"/>
    <mergeCell ref="B447:B450"/>
    <mergeCell ref="C447:C450"/>
    <mergeCell ref="D447:D450"/>
    <mergeCell ref="A451:A454"/>
    <mergeCell ref="B451:B454"/>
    <mergeCell ref="C451:C454"/>
    <mergeCell ref="D451:D454"/>
    <mergeCell ref="A437:K437"/>
    <mergeCell ref="A439:A442"/>
    <mergeCell ref="B439:B442"/>
    <mergeCell ref="C439:C442"/>
    <mergeCell ref="D439:D442"/>
    <mergeCell ref="A443:A446"/>
    <mergeCell ref="B443:B446"/>
    <mergeCell ref="C443:C446"/>
    <mergeCell ref="D443:D446"/>
    <mergeCell ref="A429:A432"/>
    <mergeCell ref="B429:B432"/>
    <mergeCell ref="C429:C432"/>
    <mergeCell ref="D429:D432"/>
    <mergeCell ref="A433:A436"/>
    <mergeCell ref="B433:B436"/>
    <mergeCell ref="C433:C436"/>
    <mergeCell ref="D433:D436"/>
    <mergeCell ref="A421:A424"/>
    <mergeCell ref="B421:B424"/>
    <mergeCell ref="C421:C424"/>
    <mergeCell ref="D421:D424"/>
    <mergeCell ref="A425:A428"/>
    <mergeCell ref="B425:B428"/>
    <mergeCell ref="C425:C428"/>
    <mergeCell ref="D425:D428"/>
    <mergeCell ref="A413:A416"/>
    <mergeCell ref="B413:B416"/>
    <mergeCell ref="C413:C416"/>
    <mergeCell ref="D413:D416"/>
    <mergeCell ref="A417:A420"/>
    <mergeCell ref="B417:B420"/>
    <mergeCell ref="C417:C420"/>
    <mergeCell ref="D417:D420"/>
    <mergeCell ref="A404:K404"/>
    <mergeCell ref="A405:A408"/>
    <mergeCell ref="B405:B408"/>
    <mergeCell ref="C405:C408"/>
    <mergeCell ref="D405:D408"/>
    <mergeCell ref="A409:A412"/>
    <mergeCell ref="B409:B412"/>
    <mergeCell ref="C409:C412"/>
    <mergeCell ref="D409:D412"/>
    <mergeCell ref="A394:A397"/>
    <mergeCell ref="B394:B397"/>
    <mergeCell ref="C394:C397"/>
    <mergeCell ref="D394:D397"/>
    <mergeCell ref="A398:D401"/>
    <mergeCell ref="A402:K402"/>
    <mergeCell ref="A386:A389"/>
    <mergeCell ref="B386:B389"/>
    <mergeCell ref="C386:C389"/>
    <mergeCell ref="D386:D389"/>
    <mergeCell ref="A390:A393"/>
    <mergeCell ref="B390:B393"/>
    <mergeCell ref="C390:C393"/>
    <mergeCell ref="D390:D393"/>
    <mergeCell ref="A378:A381"/>
    <mergeCell ref="B378:B381"/>
    <mergeCell ref="C378:C381"/>
    <mergeCell ref="D378:D381"/>
    <mergeCell ref="A382:A385"/>
    <mergeCell ref="B382:B385"/>
    <mergeCell ref="C382:C385"/>
    <mergeCell ref="D382:D385"/>
    <mergeCell ref="A370:A373"/>
    <mergeCell ref="B370:B373"/>
    <mergeCell ref="C370:C373"/>
    <mergeCell ref="D370:D373"/>
    <mergeCell ref="A374:A377"/>
    <mergeCell ref="B374:B377"/>
    <mergeCell ref="C374:C377"/>
    <mergeCell ref="D374:D377"/>
    <mergeCell ref="A360:A363"/>
    <mergeCell ref="B360:B363"/>
    <mergeCell ref="C360:C363"/>
    <mergeCell ref="D360:D363"/>
    <mergeCell ref="A364:K364"/>
    <mergeCell ref="A366:A369"/>
    <mergeCell ref="B366:B369"/>
    <mergeCell ref="C366:C369"/>
    <mergeCell ref="D366:D369"/>
    <mergeCell ref="A352:A355"/>
    <mergeCell ref="B352:B355"/>
    <mergeCell ref="C352:C355"/>
    <mergeCell ref="D352:D355"/>
    <mergeCell ref="A356:A359"/>
    <mergeCell ref="B356:B359"/>
    <mergeCell ref="C356:C359"/>
    <mergeCell ref="D356:D359"/>
    <mergeCell ref="A344:A347"/>
    <mergeCell ref="B344:B347"/>
    <mergeCell ref="C344:C347"/>
    <mergeCell ref="D344:D347"/>
    <mergeCell ref="A348:A351"/>
    <mergeCell ref="B348:B351"/>
    <mergeCell ref="C348:C351"/>
    <mergeCell ref="D348:D351"/>
    <mergeCell ref="A336:A339"/>
    <mergeCell ref="B336:B339"/>
    <mergeCell ref="C336:C339"/>
    <mergeCell ref="D336:D339"/>
    <mergeCell ref="A340:A343"/>
    <mergeCell ref="B340:B343"/>
    <mergeCell ref="C340:C343"/>
    <mergeCell ref="D340:D343"/>
    <mergeCell ref="A326:K326"/>
    <mergeCell ref="A328:A331"/>
    <mergeCell ref="B328:B331"/>
    <mergeCell ref="C328:C331"/>
    <mergeCell ref="D328:D331"/>
    <mergeCell ref="A332:A335"/>
    <mergeCell ref="B332:B335"/>
    <mergeCell ref="C332:C335"/>
    <mergeCell ref="D332:D335"/>
    <mergeCell ref="A318:A321"/>
    <mergeCell ref="B318:B321"/>
    <mergeCell ref="C318:C321"/>
    <mergeCell ref="D318:D321"/>
    <mergeCell ref="A322:A325"/>
    <mergeCell ref="B322:B325"/>
    <mergeCell ref="C322:C325"/>
    <mergeCell ref="D322:D325"/>
    <mergeCell ref="A310:A313"/>
    <mergeCell ref="B310:B313"/>
    <mergeCell ref="C310:C313"/>
    <mergeCell ref="D310:D313"/>
    <mergeCell ref="A314:A317"/>
    <mergeCell ref="B314:B317"/>
    <mergeCell ref="C314:C317"/>
    <mergeCell ref="D314:D317"/>
    <mergeCell ref="A302:A305"/>
    <mergeCell ref="B302:B305"/>
    <mergeCell ref="C302:C305"/>
    <mergeCell ref="D302:D305"/>
    <mergeCell ref="A306:A309"/>
    <mergeCell ref="B306:B309"/>
    <mergeCell ref="C306:C309"/>
    <mergeCell ref="D306:D309"/>
    <mergeCell ref="A292:K292"/>
    <mergeCell ref="A294:A297"/>
    <mergeCell ref="B294:B297"/>
    <mergeCell ref="C294:C297"/>
    <mergeCell ref="D294:D297"/>
    <mergeCell ref="A298:A301"/>
    <mergeCell ref="B298:B301"/>
    <mergeCell ref="C298:C301"/>
    <mergeCell ref="D298:D301"/>
    <mergeCell ref="A284:A287"/>
    <mergeCell ref="B284:B287"/>
    <mergeCell ref="C284:C287"/>
    <mergeCell ref="D284:D287"/>
    <mergeCell ref="A288:A291"/>
    <mergeCell ref="B288:B291"/>
    <mergeCell ref="C288:C291"/>
    <mergeCell ref="D288:D291"/>
    <mergeCell ref="A276:A279"/>
    <mergeCell ref="B276:B279"/>
    <mergeCell ref="C276:C279"/>
    <mergeCell ref="D276:D279"/>
    <mergeCell ref="A280:A283"/>
    <mergeCell ref="B280:B283"/>
    <mergeCell ref="C280:C283"/>
    <mergeCell ref="D280:D283"/>
    <mergeCell ref="A268:A271"/>
    <mergeCell ref="B268:B271"/>
    <mergeCell ref="C268:C271"/>
    <mergeCell ref="D268:D271"/>
    <mergeCell ref="A272:A275"/>
    <mergeCell ref="B272:B275"/>
    <mergeCell ref="C272:C275"/>
    <mergeCell ref="D272:D275"/>
    <mergeCell ref="A258:K258"/>
    <mergeCell ref="A260:A263"/>
    <mergeCell ref="B260:B263"/>
    <mergeCell ref="C260:C263"/>
    <mergeCell ref="D260:D263"/>
    <mergeCell ref="A264:A267"/>
    <mergeCell ref="B264:B267"/>
    <mergeCell ref="C264:C267"/>
    <mergeCell ref="D264:D267"/>
    <mergeCell ref="A249:D252"/>
    <mergeCell ref="A253:K253"/>
    <mergeCell ref="A254:A257"/>
    <mergeCell ref="B254:B257"/>
    <mergeCell ref="C254:C257"/>
    <mergeCell ref="D254:D257"/>
    <mergeCell ref="A241:A244"/>
    <mergeCell ref="B241:B244"/>
    <mergeCell ref="C241:C244"/>
    <mergeCell ref="D241:D244"/>
    <mergeCell ref="A245:A248"/>
    <mergeCell ref="B245:B248"/>
    <mergeCell ref="C245:C248"/>
    <mergeCell ref="D245:D248"/>
    <mergeCell ref="A233:A236"/>
    <mergeCell ref="B233:B236"/>
    <mergeCell ref="C233:C236"/>
    <mergeCell ref="D233:D236"/>
    <mergeCell ref="A237:A240"/>
    <mergeCell ref="B237:B240"/>
    <mergeCell ref="C237:C240"/>
    <mergeCell ref="D237:D240"/>
    <mergeCell ref="A223:K223"/>
    <mergeCell ref="A225:A228"/>
    <mergeCell ref="B225:B228"/>
    <mergeCell ref="C225:C228"/>
    <mergeCell ref="D225:D228"/>
    <mergeCell ref="A229:A232"/>
    <mergeCell ref="B229:B232"/>
    <mergeCell ref="C229:C232"/>
    <mergeCell ref="D229:D232"/>
    <mergeCell ref="A215:A218"/>
    <mergeCell ref="B215:B218"/>
    <mergeCell ref="C215:C218"/>
    <mergeCell ref="D215:D218"/>
    <mergeCell ref="A219:A222"/>
    <mergeCell ref="B219:B222"/>
    <mergeCell ref="C219:C222"/>
    <mergeCell ref="D219:D222"/>
    <mergeCell ref="A206:D209"/>
    <mergeCell ref="A210:K210"/>
    <mergeCell ref="A211:A214"/>
    <mergeCell ref="B211:B214"/>
    <mergeCell ref="C211:C214"/>
    <mergeCell ref="D211:D214"/>
    <mergeCell ref="A198:A201"/>
    <mergeCell ref="B198:B201"/>
    <mergeCell ref="C198:C201"/>
    <mergeCell ref="D198:D201"/>
    <mergeCell ref="A202:A205"/>
    <mergeCell ref="B202:B205"/>
    <mergeCell ref="C202:C205"/>
    <mergeCell ref="D202:D205"/>
    <mergeCell ref="A190:A193"/>
    <mergeCell ref="B190:B193"/>
    <mergeCell ref="C190:C193"/>
    <mergeCell ref="D190:D193"/>
    <mergeCell ref="A194:A197"/>
    <mergeCell ref="B194:B197"/>
    <mergeCell ref="C194:C197"/>
    <mergeCell ref="D194:D197"/>
    <mergeCell ref="A180:A183"/>
    <mergeCell ref="B180:B183"/>
    <mergeCell ref="C180:C183"/>
    <mergeCell ref="D180:D183"/>
    <mergeCell ref="A184:K184"/>
    <mergeCell ref="A186:A189"/>
    <mergeCell ref="B186:B189"/>
    <mergeCell ref="C186:C189"/>
    <mergeCell ref="D186:D189"/>
    <mergeCell ref="A172:A175"/>
    <mergeCell ref="B172:B175"/>
    <mergeCell ref="C172:C175"/>
    <mergeCell ref="D172:D175"/>
    <mergeCell ref="A176:A179"/>
    <mergeCell ref="B176:B179"/>
    <mergeCell ref="C176:C179"/>
    <mergeCell ref="D176:D179"/>
    <mergeCell ref="A164:A167"/>
    <mergeCell ref="B164:B167"/>
    <mergeCell ref="C164:C167"/>
    <mergeCell ref="D164:D167"/>
    <mergeCell ref="A168:A171"/>
    <mergeCell ref="B168:B171"/>
    <mergeCell ref="C168:C171"/>
    <mergeCell ref="D168:D171"/>
    <mergeCell ref="A156:A159"/>
    <mergeCell ref="B156:B159"/>
    <mergeCell ref="C156:C159"/>
    <mergeCell ref="D156:D159"/>
    <mergeCell ref="A160:A163"/>
    <mergeCell ref="B160:B163"/>
    <mergeCell ref="C160:C163"/>
    <mergeCell ref="D160:D163"/>
    <mergeCell ref="A146:K146"/>
    <mergeCell ref="A148:A151"/>
    <mergeCell ref="B148:B151"/>
    <mergeCell ref="C148:C151"/>
    <mergeCell ref="D148:D151"/>
    <mergeCell ref="A152:A155"/>
    <mergeCell ref="B152:B155"/>
    <mergeCell ref="C152:C155"/>
    <mergeCell ref="D152:D155"/>
    <mergeCell ref="A137:D140"/>
    <mergeCell ref="A141:K141"/>
    <mergeCell ref="A142:A145"/>
    <mergeCell ref="B142:B145"/>
    <mergeCell ref="C142:C145"/>
    <mergeCell ref="D142:D145"/>
    <mergeCell ref="A129:A132"/>
    <mergeCell ref="B129:B132"/>
    <mergeCell ref="C129:C132"/>
    <mergeCell ref="D129:D132"/>
    <mergeCell ref="A133:A136"/>
    <mergeCell ref="B133:B136"/>
    <mergeCell ref="C133:C136"/>
    <mergeCell ref="D133:D136"/>
    <mergeCell ref="A121:A124"/>
    <mergeCell ref="B121:B124"/>
    <mergeCell ref="C121:C124"/>
    <mergeCell ref="D121:D124"/>
    <mergeCell ref="A125:A128"/>
    <mergeCell ref="B125:B128"/>
    <mergeCell ref="C125:C128"/>
    <mergeCell ref="D125:D128"/>
    <mergeCell ref="A113:A116"/>
    <mergeCell ref="B113:B116"/>
    <mergeCell ref="C113:C116"/>
    <mergeCell ref="D113:D116"/>
    <mergeCell ref="A117:A120"/>
    <mergeCell ref="B117:B120"/>
    <mergeCell ref="C117:C120"/>
    <mergeCell ref="D117:D120"/>
    <mergeCell ref="A103:A106"/>
    <mergeCell ref="B103:B106"/>
    <mergeCell ref="C103:C106"/>
    <mergeCell ref="D103:D106"/>
    <mergeCell ref="A107:K107"/>
    <mergeCell ref="A109:A112"/>
    <mergeCell ref="B109:B112"/>
    <mergeCell ref="C109:C112"/>
    <mergeCell ref="D109:D112"/>
    <mergeCell ref="A95:A98"/>
    <mergeCell ref="B95:B98"/>
    <mergeCell ref="C95:C98"/>
    <mergeCell ref="D95:D98"/>
    <mergeCell ref="A99:A102"/>
    <mergeCell ref="B99:B102"/>
    <mergeCell ref="C99:C102"/>
    <mergeCell ref="D99:D102"/>
    <mergeCell ref="A87:A90"/>
    <mergeCell ref="B87:B90"/>
    <mergeCell ref="C87:C90"/>
    <mergeCell ref="D87:D90"/>
    <mergeCell ref="A91:A94"/>
    <mergeCell ref="B91:B94"/>
    <mergeCell ref="C91:C94"/>
    <mergeCell ref="D91:D94"/>
    <mergeCell ref="A79:A82"/>
    <mergeCell ref="B79:B82"/>
    <mergeCell ref="C79:C82"/>
    <mergeCell ref="D79:D82"/>
    <mergeCell ref="A83:A86"/>
    <mergeCell ref="B83:B86"/>
    <mergeCell ref="C83:C86"/>
    <mergeCell ref="D83:D86"/>
    <mergeCell ref="A69:K69"/>
    <mergeCell ref="A71:A74"/>
    <mergeCell ref="B71:B74"/>
    <mergeCell ref="C71:C74"/>
    <mergeCell ref="D71:D74"/>
    <mergeCell ref="A75:A78"/>
    <mergeCell ref="B75:B78"/>
    <mergeCell ref="C75:C78"/>
    <mergeCell ref="D75:D78"/>
    <mergeCell ref="A61:A64"/>
    <mergeCell ref="B61:B64"/>
    <mergeCell ref="C61:C64"/>
    <mergeCell ref="D61:D64"/>
    <mergeCell ref="A65:A68"/>
    <mergeCell ref="B65:B68"/>
    <mergeCell ref="C65:C68"/>
    <mergeCell ref="D65:D68"/>
    <mergeCell ref="A53:A56"/>
    <mergeCell ref="B53:B56"/>
    <mergeCell ref="C53:C56"/>
    <mergeCell ref="D53:D56"/>
    <mergeCell ref="A57:A60"/>
    <mergeCell ref="B57:B60"/>
    <mergeCell ref="C57:C60"/>
    <mergeCell ref="D57:D60"/>
    <mergeCell ref="A45:A48"/>
    <mergeCell ref="B45:B48"/>
    <mergeCell ref="C45:C48"/>
    <mergeCell ref="D45:D48"/>
    <mergeCell ref="A49:A52"/>
    <mergeCell ref="B49:B52"/>
    <mergeCell ref="C49:C52"/>
    <mergeCell ref="D49:D52"/>
    <mergeCell ref="A35:K35"/>
    <mergeCell ref="A37:A40"/>
    <mergeCell ref="B37:B40"/>
    <mergeCell ref="C37:C40"/>
    <mergeCell ref="D37:D40"/>
    <mergeCell ref="A41:A44"/>
    <mergeCell ref="B41:B44"/>
    <mergeCell ref="C41:C44"/>
    <mergeCell ref="D41:D44"/>
    <mergeCell ref="A27:A30"/>
    <mergeCell ref="B27:B30"/>
    <mergeCell ref="C27:C30"/>
    <mergeCell ref="D27:D30"/>
    <mergeCell ref="A31:A34"/>
    <mergeCell ref="B31:B34"/>
    <mergeCell ref="C31:C34"/>
    <mergeCell ref="D31:D34"/>
    <mergeCell ref="A19:A22"/>
    <mergeCell ref="B19:B22"/>
    <mergeCell ref="C19:C22"/>
    <mergeCell ref="D19:D22"/>
    <mergeCell ref="A23:A26"/>
    <mergeCell ref="B23:B26"/>
    <mergeCell ref="C23:C26"/>
    <mergeCell ref="D23:D26"/>
    <mergeCell ref="G10:K10"/>
    <mergeCell ref="A13:K13"/>
    <mergeCell ref="A14:K14"/>
    <mergeCell ref="A15:A18"/>
    <mergeCell ref="B15:B18"/>
    <mergeCell ref="C15:C18"/>
    <mergeCell ref="D15:D18"/>
    <mergeCell ref="E1:K1"/>
    <mergeCell ref="E2:K2"/>
    <mergeCell ref="B5:K5"/>
    <mergeCell ref="A6:K9"/>
    <mergeCell ref="A10:A11"/>
    <mergeCell ref="B10:B11"/>
    <mergeCell ref="C10:C11"/>
    <mergeCell ref="D10:D11"/>
    <mergeCell ref="E10:E11"/>
    <mergeCell ref="F10:F11"/>
  </mergeCells>
  <pageMargins left="0.82677165354330717" right="0.23622047244094491" top="0.55118110236220474" bottom="0.55118110236220474" header="0.31496062992125984" footer="0.31496062992125984"/>
  <pageSetup paperSize="9" scale="7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Під_Розп1 (Зміни під Деп фінан)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Intel2</dc:creator>
  <cp:lastModifiedBy>Лісова</cp:lastModifiedBy>
  <cp:lastPrinted>2022-02-03T10:59:52Z</cp:lastPrinted>
  <dcterms:created xsi:type="dcterms:W3CDTF">2021-10-05T07:22:36Z</dcterms:created>
  <dcterms:modified xsi:type="dcterms:W3CDTF">2022-02-08T10:19:37Z</dcterms:modified>
</cp:coreProperties>
</file>