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270" windowWidth="18795" windowHeight="7935" tabRatio="969"/>
  </bookViews>
  <sheets>
    <sheet name="звед" sheetId="1" r:id="rId1"/>
    <sheet name="ДСЗН" sheetId="16" r:id="rId2"/>
    <sheet name="молодь" sheetId="18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78" i="1" l="1"/>
  <c r="F79" i="1"/>
  <c r="F80" i="1"/>
  <c r="F81" i="1"/>
  <c r="F82" i="1"/>
  <c r="F83" i="1"/>
  <c r="F84" i="1"/>
  <c r="F85" i="1"/>
  <c r="F86" i="1"/>
  <c r="F87" i="1"/>
  <c r="F88" i="1"/>
  <c r="F89" i="1"/>
  <c r="F90" i="1"/>
  <c r="F92" i="1"/>
  <c r="F93" i="1"/>
  <c r="F77" i="1"/>
  <c r="F70" i="1"/>
  <c r="F71" i="1"/>
  <c r="F72" i="1"/>
  <c r="F73" i="1"/>
  <c r="F74" i="1"/>
  <c r="F75" i="1"/>
  <c r="F69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2" i="1"/>
  <c r="G93" i="1"/>
  <c r="G77" i="1"/>
  <c r="G70" i="1"/>
  <c r="G71" i="1"/>
  <c r="G72" i="1"/>
  <c r="G73" i="1"/>
  <c r="G74" i="1"/>
  <c r="G40" i="1"/>
  <c r="G41" i="1"/>
  <c r="G42" i="1"/>
  <c r="G44" i="1"/>
  <c r="G45" i="1"/>
  <c r="G46" i="1"/>
  <c r="G47" i="1"/>
  <c r="G48" i="1"/>
  <c r="G49" i="1"/>
  <c r="G50" i="1"/>
  <c r="G52" i="1"/>
  <c r="G53" i="1"/>
  <c r="G54" i="1"/>
  <c r="G55" i="1"/>
  <c r="G56" i="1"/>
  <c r="G57" i="1"/>
  <c r="G59" i="1"/>
  <c r="G60" i="1"/>
  <c r="G61" i="1"/>
  <c r="G63" i="1"/>
  <c r="G39" i="1"/>
  <c r="G23" i="1"/>
  <c r="G25" i="1"/>
  <c r="G26" i="1"/>
  <c r="G27" i="1"/>
  <c r="G28" i="1"/>
  <c r="G29" i="1"/>
  <c r="G30" i="1"/>
  <c r="G31" i="1"/>
  <c r="G32" i="1"/>
  <c r="G33" i="1"/>
  <c r="G34" i="1"/>
  <c r="G35" i="1"/>
  <c r="G36" i="1"/>
  <c r="G22" i="1"/>
  <c r="G21" i="1" s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2" i="1"/>
  <c r="E93" i="1"/>
  <c r="E77" i="1"/>
  <c r="E70" i="1"/>
  <c r="E71" i="1"/>
  <c r="E72" i="1"/>
  <c r="E73" i="1"/>
  <c r="E74" i="1"/>
  <c r="E69" i="1"/>
  <c r="E50" i="1"/>
  <c r="F50" i="1"/>
  <c r="E51" i="1"/>
  <c r="E52" i="1"/>
  <c r="F52" i="1"/>
  <c r="E53" i="1"/>
  <c r="F53" i="1"/>
  <c r="E54" i="1"/>
  <c r="F54" i="1"/>
  <c r="E55" i="1"/>
  <c r="F55" i="1"/>
  <c r="E56" i="1"/>
  <c r="F56" i="1"/>
  <c r="E57" i="1"/>
  <c r="F57" i="1"/>
  <c r="E59" i="1"/>
  <c r="F59" i="1"/>
  <c r="E60" i="1"/>
  <c r="F60" i="1"/>
  <c r="E61" i="1"/>
  <c r="F61" i="1"/>
  <c r="E63" i="1"/>
  <c r="F63" i="1"/>
  <c r="E40" i="1"/>
  <c r="F40" i="1"/>
  <c r="E41" i="1"/>
  <c r="F41" i="1"/>
  <c r="E42" i="1"/>
  <c r="F42" i="1"/>
  <c r="E43" i="1"/>
  <c r="E44" i="1"/>
  <c r="F44" i="1"/>
  <c r="E45" i="1"/>
  <c r="F45" i="1"/>
  <c r="E46" i="1"/>
  <c r="F46" i="1"/>
  <c r="E47" i="1"/>
  <c r="F47" i="1"/>
  <c r="E48" i="1"/>
  <c r="F48" i="1"/>
  <c r="E49" i="1"/>
  <c r="F49" i="1"/>
  <c r="F39" i="1"/>
  <c r="E39" i="1"/>
  <c r="E23" i="1"/>
  <c r="E25" i="1"/>
  <c r="E26" i="1"/>
  <c r="E27" i="1"/>
  <c r="E28" i="1"/>
  <c r="E29" i="1"/>
  <c r="E30" i="1"/>
  <c r="E31" i="1"/>
  <c r="E32" i="1"/>
  <c r="E33" i="1"/>
  <c r="E34" i="1"/>
  <c r="E35" i="1"/>
  <c r="E36" i="1"/>
  <c r="E22" i="1"/>
  <c r="E21" i="1" s="1"/>
  <c r="F23" i="1"/>
  <c r="F25" i="1"/>
  <c r="F26" i="1"/>
  <c r="F28" i="1"/>
  <c r="F29" i="1"/>
  <c r="F30" i="1"/>
  <c r="F32" i="1"/>
  <c r="F33" i="1"/>
  <c r="F34" i="1"/>
  <c r="F35" i="1"/>
  <c r="F36" i="1"/>
  <c r="F22" i="1"/>
  <c r="F21" i="1" s="1"/>
  <c r="E132" i="16"/>
  <c r="G171" i="18"/>
  <c r="G91" i="1"/>
  <c r="F171" i="18"/>
  <c r="E171" i="18"/>
  <c r="E174" i="18" s="1"/>
  <c r="E155" i="18"/>
  <c r="G139" i="18"/>
  <c r="G58" i="1" s="1"/>
  <c r="F139" i="18"/>
  <c r="E139" i="18"/>
  <c r="E143" i="18" s="1"/>
  <c r="E132" i="18"/>
  <c r="G132" i="18"/>
  <c r="G51" i="1" s="1"/>
  <c r="F132" i="18"/>
  <c r="G124" i="18"/>
  <c r="G43" i="1" s="1"/>
  <c r="F124" i="18"/>
  <c r="G112" i="18"/>
  <c r="G118" i="18" s="1"/>
  <c r="G37" i="1" s="1"/>
  <c r="F112" i="18"/>
  <c r="E112" i="18"/>
  <c r="G108" i="18"/>
  <c r="F108" i="18"/>
  <c r="E108" i="18"/>
  <c r="E118" i="18" s="1"/>
  <c r="G105" i="18"/>
  <c r="G24" i="1" s="1"/>
  <c r="F105" i="18"/>
  <c r="E105" i="18"/>
  <c r="G102" i="18"/>
  <c r="F102" i="18"/>
  <c r="F118" i="18" s="1"/>
  <c r="E102" i="18"/>
  <c r="G171" i="16"/>
  <c r="F171" i="16"/>
  <c r="F91" i="1" s="1"/>
  <c r="E171" i="16"/>
  <c r="E155" i="16"/>
  <c r="E174" i="16" s="1"/>
  <c r="E94" i="1" s="1"/>
  <c r="G139" i="16"/>
  <c r="F139" i="16"/>
  <c r="F58" i="1" s="1"/>
  <c r="E139" i="16"/>
  <c r="E143" i="16" s="1"/>
  <c r="F132" i="16"/>
  <c r="F51" i="1" s="1"/>
  <c r="G132" i="16"/>
  <c r="G143" i="16" s="1"/>
  <c r="G145" i="16" s="1"/>
  <c r="G124" i="16"/>
  <c r="F124" i="16"/>
  <c r="F143" i="16" s="1"/>
  <c r="G112" i="16"/>
  <c r="F112" i="16"/>
  <c r="F31" i="1" s="1"/>
  <c r="E112" i="16"/>
  <c r="E118" i="16"/>
  <c r="E37" i="1" s="1"/>
  <c r="G108" i="16"/>
  <c r="F108" i="16"/>
  <c r="F27" i="1" s="1"/>
  <c r="E108" i="16"/>
  <c r="G105" i="16"/>
  <c r="G118" i="16" s="1"/>
  <c r="F105" i="16"/>
  <c r="F24" i="1" s="1"/>
  <c r="E105" i="16"/>
  <c r="E24" i="1" s="1"/>
  <c r="G102" i="16"/>
  <c r="G149" i="16" s="1"/>
  <c r="G155" i="16" s="1"/>
  <c r="G174" i="16" s="1"/>
  <c r="F102" i="16"/>
  <c r="F118" i="16" s="1"/>
  <c r="F37" i="1" s="1"/>
  <c r="F155" i="16"/>
  <c r="E102" i="16"/>
  <c r="E91" i="1"/>
  <c r="F143" i="18"/>
  <c r="F145" i="18" s="1"/>
  <c r="G155" i="18"/>
  <c r="G75" i="1" s="1"/>
  <c r="G69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2" i="1"/>
  <c r="G173" i="1"/>
  <c r="G158" i="1"/>
  <c r="G150" i="1"/>
  <c r="G151" i="1"/>
  <c r="G152" i="1"/>
  <c r="G153" i="1"/>
  <c r="G154" i="1"/>
  <c r="G149" i="1"/>
  <c r="G102" i="1"/>
  <c r="G103" i="1"/>
  <c r="G101" i="1" s="1"/>
  <c r="G90" i="16"/>
  <c r="G43" i="16"/>
  <c r="G123" i="1" s="1"/>
  <c r="G51" i="16"/>
  <c r="G58" i="16"/>
  <c r="G62" i="16" s="1"/>
  <c r="G64" i="16" s="1"/>
  <c r="G21" i="16"/>
  <c r="G24" i="16"/>
  <c r="G104" i="1" s="1"/>
  <c r="G27" i="16"/>
  <c r="G68" i="16"/>
  <c r="G74" i="16" s="1"/>
  <c r="G93" i="16" s="1"/>
  <c r="G31" i="16"/>
  <c r="G91" i="18"/>
  <c r="G94" i="18" s="1"/>
  <c r="G174" i="1" s="1"/>
  <c r="G75" i="18"/>
  <c r="G155" i="1"/>
  <c r="G51" i="18"/>
  <c r="G62" i="18"/>
  <c r="G58" i="18"/>
  <c r="G138" i="1" s="1"/>
  <c r="G21" i="18"/>
  <c r="G24" i="18"/>
  <c r="G27" i="18"/>
  <c r="G37" i="18" s="1"/>
  <c r="G117" i="1" s="1"/>
  <c r="G31" i="18"/>
  <c r="G174" i="18"/>
  <c r="G94" i="1" s="1"/>
  <c r="G37" i="16"/>
  <c r="G157" i="1"/>
  <c r="G132" i="1"/>
  <c r="G133" i="1"/>
  <c r="G134" i="1"/>
  <c r="G135" i="1"/>
  <c r="G136" i="1"/>
  <c r="G137" i="1"/>
  <c r="G139" i="1"/>
  <c r="G140" i="1"/>
  <c r="G141" i="1"/>
  <c r="G143" i="1"/>
  <c r="G131" i="1"/>
  <c r="G120" i="1"/>
  <c r="G121" i="1"/>
  <c r="G122" i="1"/>
  <c r="G124" i="1"/>
  <c r="G125" i="1"/>
  <c r="G126" i="1"/>
  <c r="G127" i="1"/>
  <c r="G128" i="1"/>
  <c r="G129" i="1"/>
  <c r="G119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2" i="1"/>
  <c r="F173" i="1"/>
  <c r="F150" i="1"/>
  <c r="F151" i="1"/>
  <c r="E151" i="1"/>
  <c r="F152" i="1"/>
  <c r="E152" i="1"/>
  <c r="F153" i="1"/>
  <c r="E153" i="1"/>
  <c r="F154" i="1"/>
  <c r="E154" i="1"/>
  <c r="F132" i="1"/>
  <c r="F133" i="1"/>
  <c r="E133" i="1" s="1"/>
  <c r="F135" i="1"/>
  <c r="F136" i="1"/>
  <c r="F137" i="1"/>
  <c r="F139" i="1"/>
  <c r="F140" i="1"/>
  <c r="F141" i="1"/>
  <c r="F143" i="1"/>
  <c r="E143" i="1"/>
  <c r="F120" i="1"/>
  <c r="F121" i="1"/>
  <c r="F122" i="1"/>
  <c r="F124" i="1"/>
  <c r="F125" i="1"/>
  <c r="F126" i="1"/>
  <c r="F127" i="1"/>
  <c r="F128" i="1"/>
  <c r="F129" i="1"/>
  <c r="F103" i="1"/>
  <c r="E103" i="1" s="1"/>
  <c r="F105" i="1"/>
  <c r="F106" i="1"/>
  <c r="F108" i="1"/>
  <c r="F109" i="1"/>
  <c r="F110" i="1"/>
  <c r="F112" i="1"/>
  <c r="F113" i="1"/>
  <c r="F114" i="1"/>
  <c r="F115" i="1"/>
  <c r="F116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2" i="1"/>
  <c r="E173" i="1"/>
  <c r="F157" i="1"/>
  <c r="E157" i="1"/>
  <c r="E150" i="1"/>
  <c r="E135" i="1"/>
  <c r="E136" i="1"/>
  <c r="E137" i="1"/>
  <c r="E139" i="1"/>
  <c r="E140" i="1"/>
  <c r="E141" i="1"/>
  <c r="E120" i="1"/>
  <c r="E121" i="1"/>
  <c r="E122" i="1"/>
  <c r="E123" i="1"/>
  <c r="E124" i="1"/>
  <c r="E125" i="1"/>
  <c r="E126" i="1"/>
  <c r="E127" i="1"/>
  <c r="E128" i="1"/>
  <c r="E129" i="1"/>
  <c r="F119" i="1"/>
  <c r="E119" i="1"/>
  <c r="E105" i="1"/>
  <c r="E106" i="1"/>
  <c r="E108" i="1"/>
  <c r="E109" i="1"/>
  <c r="E110" i="1"/>
  <c r="E112" i="1"/>
  <c r="E113" i="1"/>
  <c r="E115" i="1"/>
  <c r="E116" i="1"/>
  <c r="F102" i="1"/>
  <c r="E102" i="1"/>
  <c r="E101" i="1" s="1"/>
  <c r="H23" i="18"/>
  <c r="H22" i="18"/>
  <c r="J23" i="18"/>
  <c r="I23" i="18"/>
  <c r="K23" i="18" s="1"/>
  <c r="K22" i="18"/>
  <c r="E21" i="18"/>
  <c r="F43" i="16"/>
  <c r="F123" i="1" s="1"/>
  <c r="F91" i="18"/>
  <c r="E91" i="18"/>
  <c r="F75" i="18"/>
  <c r="F94" i="18" s="1"/>
  <c r="E75" i="18"/>
  <c r="F58" i="18"/>
  <c r="E58" i="18"/>
  <c r="F54" i="18"/>
  <c r="F51" i="18" s="1"/>
  <c r="E54" i="18"/>
  <c r="E134" i="1" s="1"/>
  <c r="E53" i="18"/>
  <c r="E51" i="18" s="1"/>
  <c r="E62" i="18" s="1"/>
  <c r="F31" i="18"/>
  <c r="E31" i="18"/>
  <c r="E37" i="18" s="1"/>
  <c r="F27" i="18"/>
  <c r="F107" i="1" s="1"/>
  <c r="E27" i="18"/>
  <c r="F24" i="18"/>
  <c r="E24" i="18"/>
  <c r="E104" i="1" s="1"/>
  <c r="F21" i="18"/>
  <c r="E58" i="16"/>
  <c r="E138" i="1"/>
  <c r="E54" i="16"/>
  <c r="E51" i="16" s="1"/>
  <c r="E62" i="16" s="1"/>
  <c r="E64" i="16" s="1"/>
  <c r="E31" i="16"/>
  <c r="E111" i="1"/>
  <c r="E27" i="16"/>
  <c r="E68" i="16" s="1"/>
  <c r="E74" i="16" s="1"/>
  <c r="E107" i="1"/>
  <c r="E24" i="16"/>
  <c r="E21" i="16"/>
  <c r="F21" i="16"/>
  <c r="F24" i="16"/>
  <c r="F104" i="1" s="1"/>
  <c r="F27" i="16"/>
  <c r="F31" i="16"/>
  <c r="F111" i="1"/>
  <c r="F54" i="16"/>
  <c r="F51" i="16" s="1"/>
  <c r="F58" i="16"/>
  <c r="F138" i="1"/>
  <c r="E90" i="16"/>
  <c r="E171" i="1" s="1"/>
  <c r="F90" i="16"/>
  <c r="F93" i="16" s="1"/>
  <c r="E132" i="1"/>
  <c r="E114" i="1"/>
  <c r="F37" i="16"/>
  <c r="E94" i="18"/>
  <c r="F37" i="18"/>
  <c r="F117" i="1" s="1"/>
  <c r="F68" i="16"/>
  <c r="F74" i="16" s="1"/>
  <c r="F171" i="1"/>
  <c r="E37" i="16"/>
  <c r="F101" i="1"/>
  <c r="F149" i="1"/>
  <c r="E149" i="1" s="1"/>
  <c r="F62" i="18" l="1"/>
  <c r="F131" i="1"/>
  <c r="E131" i="1" s="1"/>
  <c r="F174" i="1"/>
  <c r="E174" i="1" s="1"/>
  <c r="G64" i="18"/>
  <c r="G144" i="1" s="1"/>
  <c r="E64" i="18"/>
  <c r="E117" i="1"/>
  <c r="F62" i="16"/>
  <c r="F64" i="16" s="1"/>
  <c r="F62" i="1"/>
  <c r="F145" i="16"/>
  <c r="F64" i="1" s="1"/>
  <c r="E62" i="1"/>
  <c r="E145" i="16"/>
  <c r="E64" i="1" s="1"/>
  <c r="E145" i="18"/>
  <c r="G142" i="1"/>
  <c r="F174" i="16"/>
  <c r="F94" i="1" s="1"/>
  <c r="F149" i="18"/>
  <c r="F155" i="18" s="1"/>
  <c r="F174" i="18" s="1"/>
  <c r="F43" i="1"/>
  <c r="E75" i="1"/>
  <c r="G171" i="1"/>
  <c r="F155" i="1"/>
  <c r="E155" i="1" s="1"/>
  <c r="E93" i="16"/>
  <c r="F134" i="1"/>
  <c r="G143" i="18"/>
  <c r="E58" i="1"/>
  <c r="G62" i="1" l="1"/>
  <c r="G145" i="18"/>
  <c r="G64" i="1" s="1"/>
  <c r="F64" i="18"/>
  <c r="F144" i="1" s="1"/>
  <c r="E144" i="1" s="1"/>
  <c r="F142" i="1"/>
  <c r="E142" i="1" s="1"/>
</calcChain>
</file>

<file path=xl/sharedStrings.xml><?xml version="1.0" encoding="utf-8"?>
<sst xmlns="http://schemas.openxmlformats.org/spreadsheetml/2006/main" count="511" uniqueCount="87">
  <si>
    <t>БАЛАНС</t>
  </si>
  <si>
    <t>АКТИВ</t>
  </si>
  <si>
    <t>Код рядка</t>
  </si>
  <si>
    <t>На початок звітного періоду</t>
  </si>
  <si>
    <t>На кінець звітного періоду</t>
  </si>
  <si>
    <t>І. НЕФІНАНСОВІ АКТИВИ</t>
  </si>
  <si>
    <t>Основні засоби:</t>
  </si>
  <si>
    <t xml:space="preserve">     первісна вартість</t>
  </si>
  <si>
    <t xml:space="preserve">     знос</t>
  </si>
  <si>
    <t>Інвестиційна нерухомість</t>
  </si>
  <si>
    <t>Нематеріальні активи:</t>
  </si>
  <si>
    <t xml:space="preserve">     накопичена амортизація</t>
  </si>
  <si>
    <t>Незавершені капітальні інвестиції</t>
  </si>
  <si>
    <t>Довгострокові біологічні активи</t>
  </si>
  <si>
    <t>Запаси</t>
  </si>
  <si>
    <t>Виробництво</t>
  </si>
  <si>
    <t>Поточні біологічні активи</t>
  </si>
  <si>
    <t>Усього за розділом І</t>
  </si>
  <si>
    <t>ІІ ФІНАНСОВІ АКТИВИ</t>
  </si>
  <si>
    <t>Довгострокова дебіторська заборгованість</t>
  </si>
  <si>
    <t>Довгострокові фінансові інвестиції</t>
  </si>
  <si>
    <t>Поточна дебіторська заборгованість</t>
  </si>
  <si>
    <t xml:space="preserve">     за розрахунками з бюджетом</t>
  </si>
  <si>
    <t xml:space="preserve">     за розрахунками за товари, роботи, послуги</t>
  </si>
  <si>
    <t xml:space="preserve">     за наданими кредитами</t>
  </si>
  <si>
    <t xml:space="preserve">     за виданими авансами</t>
  </si>
  <si>
    <t xml:space="preserve">     за розрахунками із соціального страхування</t>
  </si>
  <si>
    <t xml:space="preserve">     за внутрішніми розрахунками</t>
  </si>
  <si>
    <t xml:space="preserve">     інша поточна дебіторська заборгованість</t>
  </si>
  <si>
    <t>Поточні фінансові інвестиції</t>
  </si>
  <si>
    <t>Грошові кошти та їх еквіваленти  розпорядників бюджетних котів та державних цільових фондів в:</t>
  </si>
  <si>
    <t xml:space="preserve">     національній валюті, у тому числі в:</t>
  </si>
  <si>
    <t xml:space="preserve">           касі</t>
  </si>
  <si>
    <t xml:space="preserve">           казначействі</t>
  </si>
  <si>
    <t xml:space="preserve">           установах банків</t>
  </si>
  <si>
    <t xml:space="preserve">     іноземній валюті</t>
  </si>
  <si>
    <t>Кошти бюджетів та інших клієнтів на:</t>
  </si>
  <si>
    <t xml:space="preserve">     єдиному казначейському рахунку</t>
  </si>
  <si>
    <t xml:space="preserve">     рахунках в установах банків у тому числі:</t>
  </si>
  <si>
    <t xml:space="preserve">           у національній валюті</t>
  </si>
  <si>
    <t xml:space="preserve">           в іноземній валюті</t>
  </si>
  <si>
    <t>Інші фінансові активи</t>
  </si>
  <si>
    <t>Усього за розділом ІІ</t>
  </si>
  <si>
    <t>ІІІ ВИТРАТИ МАЙБУТНІХ ПЕРІОДІВ</t>
  </si>
  <si>
    <t>ПАСИВ</t>
  </si>
  <si>
    <t>І. ВЛАСНИЙ КАПІТАЛ ТА ФІНАНСОВИЙ РЕЗУЛЬТАТ</t>
  </si>
  <si>
    <t>Внесений капітал</t>
  </si>
  <si>
    <t>Капітал у дооцінках</t>
  </si>
  <si>
    <t>Фінансовий результат</t>
  </si>
  <si>
    <t>Капітал у підприємствах</t>
  </si>
  <si>
    <t>Резерви</t>
  </si>
  <si>
    <t>Цільове фінансування</t>
  </si>
  <si>
    <t>II. ЗОБОВ'ЯЗАННЯ</t>
  </si>
  <si>
    <t>Довгострокові зобов’язання:</t>
  </si>
  <si>
    <t xml:space="preserve">     за цінними паперами</t>
  </si>
  <si>
    <t xml:space="preserve">     за кредитами</t>
  </si>
  <si>
    <t xml:space="preserve">     інші довгострокові зобов’язання</t>
  </si>
  <si>
    <t>Поточна заборгованість за довгостроковими зобов’язаннями</t>
  </si>
  <si>
    <t>Поточні зобов’язання:</t>
  </si>
  <si>
    <t xml:space="preserve">     за платежами до бюджету</t>
  </si>
  <si>
    <t xml:space="preserve">     за одержаними авансами</t>
  </si>
  <si>
    <t xml:space="preserve">     за розрахунками з оплати праці</t>
  </si>
  <si>
    <t xml:space="preserve">     інші поточні зобов’язання</t>
  </si>
  <si>
    <t xml:space="preserve">ІІІ. ЗАБЕЗПЕЧЕННЯ </t>
  </si>
  <si>
    <t xml:space="preserve">ІV. ДОХОДИ МАЙБУТНІХ ПЕРІОДІВ </t>
  </si>
  <si>
    <t>на поч.року</t>
  </si>
  <si>
    <t>над</t>
  </si>
  <si>
    <t>спис</t>
  </si>
  <si>
    <t>До виділу</t>
  </si>
  <si>
    <t>Після виділу</t>
  </si>
  <si>
    <t>Юридична особа, з якої здійснюється виділ</t>
  </si>
  <si>
    <t>Юридична особа, що виділяється</t>
  </si>
  <si>
    <t>ЗАТВЕРДЖЕНО</t>
  </si>
  <si>
    <t>Розподільчий баланс</t>
  </si>
  <si>
    <t>департаменту розвитку адміністративних послуг, соціальної, молодіжної політики та спорту Рівненської обласної державної  адміністрації</t>
  </si>
  <si>
    <t xml:space="preserve"> по обласному бюджету </t>
  </si>
  <si>
    <t>по державному бюджету</t>
  </si>
  <si>
    <t>* Розшифровка позабалансових рахунків додається</t>
  </si>
  <si>
    <t>Розпорядження голови Рівненської обласної державної адміністрації</t>
  </si>
  <si>
    <t>на _____ жовтня 2021 року</t>
  </si>
  <si>
    <t>ІІ. ФІНАНСОВІ АКТИВИ</t>
  </si>
  <si>
    <t>ІІІ. ВИТРАТИ МАЙБУТНІХ ПЕРІОДІВ</t>
  </si>
  <si>
    <t>Грошові кошти та їх еквіваленти  розпорядників бюджетних коштів та державних цільових фондів в:</t>
  </si>
  <si>
    <t xml:space="preserve">     рахунках в установах банків, у тому числі:</t>
  </si>
  <si>
    <t xml:space="preserve">БАЛАНС                                                                 </t>
  </si>
  <si>
    <t>частини майна, прав та обов'язків  департаменту розвитку адміністративних послуг, соціальної, молодіжної політики та спорту Рівненської обласної державної  адміністрації</t>
  </si>
  <si>
    <t>01.11.2021  №  790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</si>
</sst>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#,&quot;-&quot;"/>
  </numFmts>
  <fonts count="18" x14ac:knownFonts="1"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color indexed="40"/>
      <name val="Arial Cyr"/>
      <charset val="204"/>
    </font>
    <font>
      <sz val="10"/>
      <color indexed="17"/>
      <name val="Arial Cyr"/>
      <charset val="204"/>
    </font>
    <font>
      <sz val="10"/>
      <color indexed="17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3.5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Protection="1"/>
    <xf numFmtId="0" fontId="3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right" vertical="center" wrapText="1"/>
    </xf>
    <xf numFmtId="164" fontId="1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</xf>
    <xf numFmtId="164" fontId="1" fillId="0" borderId="1" xfId="0" applyNumberFormat="1" applyFont="1" applyBorder="1" applyAlignment="1" applyProtection="1">
      <alignment vertical="center" wrapText="1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6" fillId="0" borderId="0" xfId="0" applyFont="1" applyBorder="1"/>
    <xf numFmtId="0" fontId="7" fillId="0" borderId="0" xfId="0" applyFont="1" applyBorder="1" applyAlignment="1">
      <alignment vertical="top"/>
    </xf>
    <xf numFmtId="164" fontId="1" fillId="2" borderId="1" xfId="0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164" fontId="1" fillId="2" borderId="1" xfId="0" applyNumberFormat="1" applyFont="1" applyFill="1" applyBorder="1" applyAlignment="1" applyProtection="1">
      <alignment vertical="center" wrapText="1"/>
      <protection locked="0"/>
    </xf>
    <xf numFmtId="164" fontId="3" fillId="2" borderId="1" xfId="0" applyNumberFormat="1" applyFont="1" applyFill="1" applyBorder="1" applyAlignment="1" applyProtection="1">
      <alignment vertical="center" wrapText="1"/>
    </xf>
    <xf numFmtId="164" fontId="0" fillId="0" borderId="0" xfId="0" applyNumberFormat="1"/>
    <xf numFmtId="164" fontId="0" fillId="3" borderId="0" xfId="0" applyNumberFormat="1" applyFill="1"/>
    <xf numFmtId="164" fontId="9" fillId="2" borderId="1" xfId="0" applyNumberFormat="1" applyFont="1" applyFill="1" applyBorder="1" applyAlignment="1" applyProtection="1">
      <alignment horizontal="right" vertical="center" wrapText="1"/>
    </xf>
    <xf numFmtId="164" fontId="9" fillId="2" borderId="1" xfId="0" applyNumberFormat="1" applyFont="1" applyFill="1" applyBorder="1" applyAlignment="1" applyProtection="1">
      <alignment vertical="center" wrapText="1"/>
    </xf>
    <xf numFmtId="0" fontId="0" fillId="4" borderId="0" xfId="0" applyFill="1"/>
    <xf numFmtId="0" fontId="0" fillId="3" borderId="0" xfId="0" applyFill="1"/>
    <xf numFmtId="0" fontId="0" fillId="5" borderId="0" xfId="0" applyFill="1"/>
    <xf numFmtId="164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1" fillId="5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Alignment="1">
      <alignment horizontal="center"/>
    </xf>
    <xf numFmtId="0" fontId="10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164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Border="1" applyProtection="1"/>
    <xf numFmtId="0" fontId="0" fillId="0" borderId="0" xfId="0" applyBorder="1"/>
    <xf numFmtId="49" fontId="3" fillId="0" borderId="0" xfId="0" applyNumberFormat="1" applyFont="1" applyBorder="1" applyAlignment="1" applyProtection="1">
      <alignment horizontal="center" wrapText="1"/>
    </xf>
    <xf numFmtId="0" fontId="3" fillId="0" borderId="0" xfId="0" applyFont="1" applyBorder="1" applyAlignment="1" applyProtection="1"/>
    <xf numFmtId="0" fontId="2" fillId="0" borderId="0" xfId="0" applyFont="1" applyBorder="1" applyProtection="1"/>
    <xf numFmtId="0" fontId="3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/>
    <xf numFmtId="49" fontId="3" fillId="0" borderId="0" xfId="0" applyNumberFormat="1" applyFont="1" applyBorder="1" applyAlignment="1" applyProtection="1">
      <alignment wrapText="1"/>
    </xf>
    <xf numFmtId="164" fontId="1" fillId="5" borderId="1" xfId="0" applyNumberFormat="1" applyFont="1" applyFill="1" applyBorder="1" applyAlignment="1" applyProtection="1">
      <alignment horizontal="right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wrapText="1"/>
    </xf>
    <xf numFmtId="2" fontId="4" fillId="0" borderId="0" xfId="0" applyNumberFormat="1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/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14" fillId="0" borderId="0" xfId="0" applyFont="1" applyBorder="1" applyAlignment="1" applyProtection="1"/>
    <xf numFmtId="0" fontId="15" fillId="0" borderId="0" xfId="0" applyFont="1" applyBorder="1"/>
    <xf numFmtId="0" fontId="5" fillId="0" borderId="0" xfId="0" applyFont="1" applyBorder="1" applyProtection="1"/>
    <xf numFmtId="0" fontId="14" fillId="0" borderId="0" xfId="0" applyFont="1" applyBorder="1" applyAlignment="1" applyProtection="1">
      <alignment wrapText="1"/>
    </xf>
    <xf numFmtId="0" fontId="16" fillId="0" borderId="0" xfId="0" applyFont="1" applyBorder="1" applyAlignment="1" applyProtection="1">
      <alignment wrapText="1"/>
    </xf>
    <xf numFmtId="0" fontId="0" fillId="0" borderId="1" xfId="0" applyBorder="1"/>
    <xf numFmtId="0" fontId="5" fillId="0" borderId="0" xfId="0" applyFont="1" applyAlignment="1" applyProtection="1">
      <alignment vertical="top"/>
    </xf>
    <xf numFmtId="0" fontId="13" fillId="0" borderId="0" xfId="0" applyFont="1" applyBorder="1" applyAlignment="1">
      <alignment horizontal="left" vertical="center"/>
    </xf>
    <xf numFmtId="0" fontId="3" fillId="0" borderId="4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7" fillId="0" borderId="0" xfId="0" applyFont="1" applyBorder="1" applyAlignment="1" applyProtection="1">
      <alignment horizontal="center" vertical="top" wrapText="1"/>
    </xf>
    <xf numFmtId="0" fontId="14" fillId="0" borderId="0" xfId="0" applyFont="1" applyBorder="1" applyAlignment="1" applyProtection="1">
      <alignment horizontal="center" vertical="top" wrapText="1"/>
    </xf>
    <xf numFmtId="0" fontId="17" fillId="0" borderId="0" xfId="0" applyFont="1" applyBorder="1" applyAlignment="1" applyProtection="1">
      <alignment horizontal="center" vertical="top"/>
    </xf>
    <xf numFmtId="0" fontId="14" fillId="0" borderId="0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49" fontId="3" fillId="0" borderId="0" xfId="0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80;/&#1057;&#1074;&#1077;&#1090;&#1072;/&#1110;&#1085;&#1090;&#1077;&#1088;&#1085;&#1072;&#1090;&#1080;/2021/&#1047;&#1042;&#1030;&#1058;&#1053;&#1030;&#1057;&#1058;&#1068;/9%20&#1084;&#1110;&#1089;/ZV_kv2017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3">
          <cell r="F23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>
        <row r="23">
          <cell r="E23">
            <v>0</v>
          </cell>
          <cell r="F23">
            <v>0</v>
          </cell>
          <cell r="Q23">
            <v>0</v>
          </cell>
          <cell r="R23">
            <v>0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>
        <row r="22">
          <cell r="E22">
            <v>0</v>
          </cell>
          <cell r="F22">
            <v>0</v>
          </cell>
          <cell r="M22">
            <v>0</v>
          </cell>
          <cell r="N22">
            <v>0</v>
          </cell>
        </row>
      </sheetData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>
        <row r="22">
          <cell r="F22">
            <v>0</v>
          </cell>
          <cell r="G22">
            <v>0</v>
          </cell>
          <cell r="M22">
            <v>0</v>
          </cell>
          <cell r="N22">
            <v>0</v>
          </cell>
        </row>
      </sheetData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>
        <row r="20">
          <cell r="E20">
            <v>0</v>
          </cell>
        </row>
      </sheetData>
      <sheetData sheetId="160" refreshError="1"/>
      <sheetData sheetId="161" refreshError="1"/>
      <sheetData sheetId="162" refreshError="1">
        <row r="22">
          <cell r="G22">
            <v>0</v>
          </cell>
        </row>
      </sheetData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176"/>
  <sheetViews>
    <sheetView tabSelected="1" topLeftCell="A2" workbookViewId="0">
      <selection activeCell="E4" sqref="E4:G4"/>
    </sheetView>
  </sheetViews>
  <sheetFormatPr defaultRowHeight="12.75" x14ac:dyDescent="0.2"/>
  <cols>
    <col min="1" max="1" width="30.28515625" style="1" customWidth="1"/>
    <col min="2" max="2" width="26.42578125" style="1" customWidth="1"/>
    <col min="3" max="3" width="7.7109375" style="1" customWidth="1"/>
    <col min="4" max="4" width="5.85546875" style="1" customWidth="1"/>
    <col min="5" max="5" width="13.42578125" style="1" customWidth="1"/>
    <col min="6" max="6" width="13.5703125" style="1" customWidth="1"/>
    <col min="7" max="7" width="11.7109375" customWidth="1"/>
  </cols>
  <sheetData>
    <row r="1" spans="1:7" hidden="1" x14ac:dyDescent="0.2">
      <c r="A1" s="37"/>
      <c r="B1" s="37"/>
      <c r="C1" s="37"/>
      <c r="D1" s="45"/>
      <c r="E1" s="46"/>
      <c r="F1" s="46"/>
      <c r="G1" s="38"/>
    </row>
    <row r="2" spans="1:7" ht="18.75" x14ac:dyDescent="0.3">
      <c r="A2" s="37"/>
      <c r="B2" s="37"/>
      <c r="C2" s="37"/>
      <c r="D2" s="46"/>
      <c r="E2" s="57" t="s">
        <v>72</v>
      </c>
      <c r="F2" s="57"/>
      <c r="G2" s="58"/>
    </row>
    <row r="3" spans="1:7" ht="57.75" customHeight="1" x14ac:dyDescent="0.2">
      <c r="A3" s="37"/>
      <c r="B3" s="37"/>
      <c r="C3" s="37"/>
      <c r="D3" s="46"/>
      <c r="E3" s="85" t="s">
        <v>78</v>
      </c>
      <c r="F3" s="85"/>
      <c r="G3" s="85"/>
    </row>
    <row r="4" spans="1:7" ht="18.75" x14ac:dyDescent="0.3">
      <c r="A4" s="37"/>
      <c r="B4" s="37"/>
      <c r="C4" s="37"/>
      <c r="D4" s="37"/>
      <c r="E4" s="102" t="s">
        <v>86</v>
      </c>
      <c r="F4" s="102"/>
      <c r="G4" s="102"/>
    </row>
    <row r="5" spans="1:7" ht="18.75" x14ac:dyDescent="0.3">
      <c r="A5" s="37"/>
      <c r="B5" s="37"/>
      <c r="C5" s="37"/>
      <c r="D5" s="42"/>
      <c r="E5" s="60"/>
      <c r="F5" s="61"/>
      <c r="G5" s="58"/>
    </row>
    <row r="6" spans="1:7" x14ac:dyDescent="0.2">
      <c r="A6" s="37"/>
      <c r="B6" s="40"/>
      <c r="C6" s="40"/>
      <c r="D6" s="32"/>
      <c r="E6" s="32"/>
      <c r="F6" s="39"/>
      <c r="G6" s="38"/>
    </row>
    <row r="7" spans="1:7" ht="17.25" x14ac:dyDescent="0.2">
      <c r="A7" s="82" t="s">
        <v>73</v>
      </c>
      <c r="B7" s="82"/>
      <c r="C7" s="82"/>
      <c r="D7" s="82"/>
      <c r="E7" s="82"/>
      <c r="F7" s="82"/>
      <c r="G7" s="82"/>
    </row>
    <row r="8" spans="1:7" ht="36.75" customHeight="1" x14ac:dyDescent="0.2">
      <c r="A8" s="82" t="s">
        <v>85</v>
      </c>
      <c r="B8" s="82"/>
      <c r="C8" s="82"/>
      <c r="D8" s="82"/>
      <c r="E8" s="82"/>
      <c r="F8" s="82"/>
      <c r="G8" s="82"/>
    </row>
    <row r="9" spans="1:7" ht="36.75" hidden="1" customHeight="1" x14ac:dyDescent="0.2">
      <c r="A9" s="83" t="s">
        <v>74</v>
      </c>
      <c r="B9" s="83"/>
      <c r="C9" s="83"/>
      <c r="D9" s="83"/>
      <c r="E9" s="83"/>
      <c r="F9" s="83"/>
      <c r="G9" s="83"/>
    </row>
    <row r="10" spans="1:7" ht="17.25" x14ac:dyDescent="0.2">
      <c r="A10" s="84" t="s">
        <v>79</v>
      </c>
      <c r="B10" s="84"/>
      <c r="C10" s="84"/>
      <c r="D10" s="84"/>
      <c r="E10" s="84"/>
      <c r="F10" s="84"/>
      <c r="G10" s="84"/>
    </row>
    <row r="11" spans="1:7" ht="11.25" customHeight="1" x14ac:dyDescent="0.2">
      <c r="A11" s="40"/>
      <c r="B11" s="43"/>
      <c r="C11" s="41"/>
      <c r="D11" s="47"/>
      <c r="E11" s="47"/>
      <c r="F11" s="47"/>
      <c r="G11" s="38"/>
    </row>
    <row r="12" spans="1:7" hidden="1" x14ac:dyDescent="0.2">
      <c r="A12" s="44"/>
      <c r="B12" s="37"/>
      <c r="C12" s="37"/>
      <c r="D12" s="42"/>
      <c r="E12" s="42"/>
      <c r="F12" s="42"/>
      <c r="G12" s="38"/>
    </row>
    <row r="13" spans="1:7" hidden="1" x14ac:dyDescent="0.2">
      <c r="A13" s="44"/>
      <c r="B13" s="37"/>
      <c r="C13" s="37"/>
      <c r="D13" s="37"/>
      <c r="E13" s="37"/>
      <c r="F13" s="37"/>
      <c r="G13" s="38"/>
    </row>
    <row r="14" spans="1:7" hidden="1" x14ac:dyDescent="0.2">
      <c r="A14" s="40"/>
      <c r="B14" s="40"/>
      <c r="C14" s="40"/>
      <c r="D14" s="40"/>
      <c r="E14" s="40"/>
      <c r="F14" s="40"/>
      <c r="G14" s="38"/>
    </row>
    <row r="15" spans="1:7" hidden="1" x14ac:dyDescent="0.2">
      <c r="A15" s="40"/>
      <c r="B15" s="40"/>
      <c r="C15" s="40"/>
      <c r="D15" s="40"/>
      <c r="E15" s="40"/>
      <c r="F15" s="40"/>
      <c r="G15" s="38"/>
    </row>
    <row r="16" spans="1:7" ht="19.5" customHeight="1" x14ac:dyDescent="0.2">
      <c r="A16" s="63" t="s">
        <v>76</v>
      </c>
    </row>
    <row r="17" spans="1:7" ht="38.25" customHeight="1" x14ac:dyDescent="0.2">
      <c r="A17" s="86" t="s">
        <v>1</v>
      </c>
      <c r="B17" s="87"/>
      <c r="C17" s="88"/>
      <c r="D17" s="92" t="s">
        <v>2</v>
      </c>
      <c r="E17" s="77" t="s">
        <v>70</v>
      </c>
      <c r="F17" s="79"/>
      <c r="G17" s="80" t="s">
        <v>71</v>
      </c>
    </row>
    <row r="18" spans="1:7" x14ac:dyDescent="0.2">
      <c r="A18" s="89"/>
      <c r="B18" s="90"/>
      <c r="C18" s="91"/>
      <c r="D18" s="93"/>
      <c r="E18" s="2" t="s">
        <v>68</v>
      </c>
      <c r="F18" s="2" t="s">
        <v>69</v>
      </c>
      <c r="G18" s="81"/>
    </row>
    <row r="19" spans="1:7" x14ac:dyDescent="0.2">
      <c r="A19" s="77">
        <v>1</v>
      </c>
      <c r="B19" s="78"/>
      <c r="C19" s="79"/>
      <c r="D19" s="2">
        <v>2</v>
      </c>
      <c r="E19" s="2">
        <v>3</v>
      </c>
      <c r="F19" s="2">
        <v>4</v>
      </c>
      <c r="G19" s="36">
        <v>5</v>
      </c>
    </row>
    <row r="20" spans="1:7" ht="21" customHeight="1" x14ac:dyDescent="0.2">
      <c r="A20" s="74" t="s">
        <v>5</v>
      </c>
      <c r="B20" s="75"/>
      <c r="C20" s="75"/>
      <c r="D20" s="75"/>
      <c r="E20" s="75"/>
      <c r="F20" s="75"/>
      <c r="G20" s="76"/>
    </row>
    <row r="21" spans="1:7" x14ac:dyDescent="0.2">
      <c r="A21" s="68" t="s">
        <v>6</v>
      </c>
      <c r="B21" s="69"/>
      <c r="C21" s="70"/>
      <c r="D21" s="3">
        <v>1000</v>
      </c>
      <c r="E21" s="48">
        <f>E22-E23</f>
        <v>452617</v>
      </c>
      <c r="F21" s="48">
        <f>F22-F23</f>
        <v>314515</v>
      </c>
      <c r="G21" s="48">
        <f>G22-G23</f>
        <v>138102</v>
      </c>
    </row>
    <row r="22" spans="1:7" x14ac:dyDescent="0.2">
      <c r="A22" s="68" t="s">
        <v>7</v>
      </c>
      <c r="B22" s="69"/>
      <c r="C22" s="70"/>
      <c r="D22" s="3">
        <v>1001</v>
      </c>
      <c r="E22" s="5">
        <f>ДСЗН!E103</f>
        <v>1451711</v>
      </c>
      <c r="F22" s="5">
        <f>ДСЗН!F103</f>
        <v>959470</v>
      </c>
      <c r="G22" s="5">
        <f>молодь!G103</f>
        <v>492241</v>
      </c>
    </row>
    <row r="23" spans="1:7" x14ac:dyDescent="0.2">
      <c r="A23" s="68" t="s">
        <v>8</v>
      </c>
      <c r="B23" s="69"/>
      <c r="C23" s="70"/>
      <c r="D23" s="3">
        <v>1002</v>
      </c>
      <c r="E23" s="5">
        <f>ДСЗН!E104</f>
        <v>999094</v>
      </c>
      <c r="F23" s="5">
        <f>ДСЗН!F104</f>
        <v>644955</v>
      </c>
      <c r="G23" s="5">
        <f>молодь!G104</f>
        <v>354139</v>
      </c>
    </row>
    <row r="24" spans="1:7" x14ac:dyDescent="0.2">
      <c r="A24" s="68" t="s">
        <v>9</v>
      </c>
      <c r="B24" s="69"/>
      <c r="C24" s="70"/>
      <c r="D24" s="3">
        <v>1010</v>
      </c>
      <c r="E24" s="5">
        <f>ДСЗН!E105</f>
        <v>0</v>
      </c>
      <c r="F24" s="5">
        <f>ДСЗН!F105</f>
        <v>0</v>
      </c>
      <c r="G24" s="5">
        <f>молодь!G105</f>
        <v>0</v>
      </c>
    </row>
    <row r="25" spans="1:7" x14ac:dyDescent="0.2">
      <c r="A25" s="68" t="s">
        <v>7</v>
      </c>
      <c r="B25" s="69"/>
      <c r="C25" s="70"/>
      <c r="D25" s="3">
        <v>1011</v>
      </c>
      <c r="E25" s="5">
        <f>ДСЗН!E106</f>
        <v>0</v>
      </c>
      <c r="F25" s="5">
        <f>ДСЗН!F106</f>
        <v>0</v>
      </c>
      <c r="G25" s="5">
        <f>молодь!G106</f>
        <v>0</v>
      </c>
    </row>
    <row r="26" spans="1:7" x14ac:dyDescent="0.2">
      <c r="A26" s="68" t="s">
        <v>8</v>
      </c>
      <c r="B26" s="69"/>
      <c r="C26" s="70"/>
      <c r="D26" s="3">
        <v>1012</v>
      </c>
      <c r="E26" s="5">
        <f>ДСЗН!E107</f>
        <v>0</v>
      </c>
      <c r="F26" s="5">
        <f>ДСЗН!F107</f>
        <v>0</v>
      </c>
      <c r="G26" s="5">
        <f>молодь!G107</f>
        <v>0</v>
      </c>
    </row>
    <row r="27" spans="1:7" x14ac:dyDescent="0.2">
      <c r="A27" s="68" t="s">
        <v>10</v>
      </c>
      <c r="B27" s="69"/>
      <c r="C27" s="70"/>
      <c r="D27" s="3">
        <v>1020</v>
      </c>
      <c r="E27" s="5">
        <f>ДСЗН!E108</f>
        <v>0</v>
      </c>
      <c r="F27" s="5">
        <f>ДСЗН!F108</f>
        <v>0</v>
      </c>
      <c r="G27" s="5">
        <f>молодь!G108</f>
        <v>0</v>
      </c>
    </row>
    <row r="28" spans="1:7" x14ac:dyDescent="0.2">
      <c r="A28" s="68" t="s">
        <v>7</v>
      </c>
      <c r="B28" s="69"/>
      <c r="C28" s="70"/>
      <c r="D28" s="3">
        <v>1021</v>
      </c>
      <c r="E28" s="5">
        <f>ДСЗН!E109</f>
        <v>0</v>
      </c>
      <c r="F28" s="5">
        <f>ДСЗН!F109</f>
        <v>0</v>
      </c>
      <c r="G28" s="5">
        <f>молодь!G109</f>
        <v>0</v>
      </c>
    </row>
    <row r="29" spans="1:7" x14ac:dyDescent="0.2">
      <c r="A29" s="68" t="s">
        <v>11</v>
      </c>
      <c r="B29" s="69"/>
      <c r="C29" s="70"/>
      <c r="D29" s="3">
        <v>1022</v>
      </c>
      <c r="E29" s="5">
        <f>ДСЗН!E110</f>
        <v>0</v>
      </c>
      <c r="F29" s="5">
        <f>ДСЗН!F110</f>
        <v>0</v>
      </c>
      <c r="G29" s="5">
        <f>молодь!G110</f>
        <v>0</v>
      </c>
    </row>
    <row r="30" spans="1:7" x14ac:dyDescent="0.2">
      <c r="A30" s="68" t="s">
        <v>12</v>
      </c>
      <c r="B30" s="69"/>
      <c r="C30" s="70"/>
      <c r="D30" s="3">
        <v>1030</v>
      </c>
      <c r="E30" s="5">
        <f>ДСЗН!E111</f>
        <v>0</v>
      </c>
      <c r="F30" s="5">
        <f>ДСЗН!F111</f>
        <v>0</v>
      </c>
      <c r="G30" s="5">
        <f>молодь!G111</f>
        <v>0</v>
      </c>
    </row>
    <row r="31" spans="1:7" x14ac:dyDescent="0.2">
      <c r="A31" s="68" t="s">
        <v>13</v>
      </c>
      <c r="B31" s="69"/>
      <c r="C31" s="70"/>
      <c r="D31" s="3">
        <v>1040</v>
      </c>
      <c r="E31" s="5">
        <f>ДСЗН!E112</f>
        <v>0</v>
      </c>
      <c r="F31" s="5">
        <f>ДСЗН!F112</f>
        <v>0</v>
      </c>
      <c r="G31" s="5">
        <f>молодь!G112</f>
        <v>0</v>
      </c>
    </row>
    <row r="32" spans="1:7" x14ac:dyDescent="0.2">
      <c r="A32" s="68" t="s">
        <v>7</v>
      </c>
      <c r="B32" s="69"/>
      <c r="C32" s="70"/>
      <c r="D32" s="3">
        <v>1041</v>
      </c>
      <c r="E32" s="5">
        <f>ДСЗН!E113</f>
        <v>0</v>
      </c>
      <c r="F32" s="5">
        <f>ДСЗН!F113</f>
        <v>0</v>
      </c>
      <c r="G32" s="5">
        <f>молодь!G113</f>
        <v>0</v>
      </c>
    </row>
    <row r="33" spans="1:7" x14ac:dyDescent="0.2">
      <c r="A33" s="68" t="s">
        <v>8</v>
      </c>
      <c r="B33" s="69"/>
      <c r="C33" s="70"/>
      <c r="D33" s="3">
        <v>1042</v>
      </c>
      <c r="E33" s="5">
        <f>ДСЗН!E114</f>
        <v>0</v>
      </c>
      <c r="F33" s="5">
        <f>ДСЗН!F114</f>
        <v>0</v>
      </c>
      <c r="G33" s="5">
        <f>молодь!G114</f>
        <v>0</v>
      </c>
    </row>
    <row r="34" spans="1:7" x14ac:dyDescent="0.2">
      <c r="A34" s="68" t="s">
        <v>14</v>
      </c>
      <c r="B34" s="69"/>
      <c r="C34" s="70"/>
      <c r="D34" s="3">
        <v>1050</v>
      </c>
      <c r="E34" s="5">
        <f>ДСЗН!E115</f>
        <v>2854</v>
      </c>
      <c r="F34" s="5">
        <f>ДСЗН!F115</f>
        <v>2854</v>
      </c>
      <c r="G34" s="5">
        <f>молодь!G115</f>
        <v>0</v>
      </c>
    </row>
    <row r="35" spans="1:7" x14ac:dyDescent="0.2">
      <c r="A35" s="68" t="s">
        <v>15</v>
      </c>
      <c r="B35" s="69"/>
      <c r="C35" s="70"/>
      <c r="D35" s="3">
        <v>1060</v>
      </c>
      <c r="E35" s="5">
        <f>ДСЗН!E116</f>
        <v>0</v>
      </c>
      <c r="F35" s="5">
        <f>ДСЗН!F116</f>
        <v>0</v>
      </c>
      <c r="G35" s="5">
        <f>молодь!G116</f>
        <v>0</v>
      </c>
    </row>
    <row r="36" spans="1:7" x14ac:dyDescent="0.2">
      <c r="A36" s="68" t="s">
        <v>16</v>
      </c>
      <c r="B36" s="69"/>
      <c r="C36" s="70"/>
      <c r="D36" s="3">
        <v>1090</v>
      </c>
      <c r="E36" s="5">
        <f>ДСЗН!E117</f>
        <v>0</v>
      </c>
      <c r="F36" s="5">
        <f>ДСЗН!F117</f>
        <v>0</v>
      </c>
      <c r="G36" s="5">
        <f>молодь!G117</f>
        <v>0</v>
      </c>
    </row>
    <row r="37" spans="1:7" ht="13.5" customHeight="1" x14ac:dyDescent="0.2">
      <c r="A37" s="65" t="s">
        <v>17</v>
      </c>
      <c r="B37" s="66"/>
      <c r="C37" s="67"/>
      <c r="D37" s="2">
        <v>1095</v>
      </c>
      <c r="E37" s="5">
        <f>ДСЗН!E118</f>
        <v>455471</v>
      </c>
      <c r="F37" s="5">
        <f>ДСЗН!F118</f>
        <v>317369</v>
      </c>
      <c r="G37" s="5">
        <f>молодь!G118</f>
        <v>138102</v>
      </c>
    </row>
    <row r="38" spans="1:7" ht="24.75" customHeight="1" x14ac:dyDescent="0.2">
      <c r="A38" s="74" t="s">
        <v>80</v>
      </c>
      <c r="B38" s="75"/>
      <c r="C38" s="75"/>
      <c r="D38" s="75"/>
      <c r="E38" s="75"/>
      <c r="F38" s="75"/>
      <c r="G38" s="76"/>
    </row>
    <row r="39" spans="1:7" x14ac:dyDescent="0.2">
      <c r="A39" s="68" t="s">
        <v>19</v>
      </c>
      <c r="B39" s="69"/>
      <c r="C39" s="70"/>
      <c r="D39" s="3">
        <v>1100</v>
      </c>
      <c r="E39" s="5">
        <f>ДСЗН!E120</f>
        <v>0</v>
      </c>
      <c r="F39" s="5">
        <f>ДСЗН!F120</f>
        <v>0</v>
      </c>
      <c r="G39" s="5">
        <f>молодь!G120</f>
        <v>0</v>
      </c>
    </row>
    <row r="40" spans="1:7" x14ac:dyDescent="0.2">
      <c r="A40" s="68" t="s">
        <v>20</v>
      </c>
      <c r="B40" s="69"/>
      <c r="C40" s="70"/>
      <c r="D40" s="3">
        <v>1110</v>
      </c>
      <c r="E40" s="5">
        <f>ДСЗН!E121</f>
        <v>0</v>
      </c>
      <c r="F40" s="5">
        <f>ДСЗН!F121</f>
        <v>0</v>
      </c>
      <c r="G40" s="5">
        <f>молодь!G121</f>
        <v>0</v>
      </c>
    </row>
    <row r="41" spans="1:7" x14ac:dyDescent="0.2">
      <c r="A41" s="68" t="s">
        <v>21</v>
      </c>
      <c r="B41" s="69"/>
      <c r="C41" s="70"/>
      <c r="D41" s="3"/>
      <c r="E41" s="5">
        <f>ДСЗН!E122</f>
        <v>0</v>
      </c>
      <c r="F41" s="5">
        <f>ДСЗН!F122</f>
        <v>0</v>
      </c>
      <c r="G41" s="5">
        <f>молодь!G122</f>
        <v>0</v>
      </c>
    </row>
    <row r="42" spans="1:7" x14ac:dyDescent="0.2">
      <c r="A42" s="68" t="s">
        <v>22</v>
      </c>
      <c r="B42" s="69"/>
      <c r="C42" s="70"/>
      <c r="D42" s="3">
        <v>1120</v>
      </c>
      <c r="E42" s="5">
        <f>ДСЗН!E123</f>
        <v>0</v>
      </c>
      <c r="F42" s="5">
        <f>ДСЗН!F123</f>
        <v>0</v>
      </c>
      <c r="G42" s="5">
        <f>молодь!G123</f>
        <v>0</v>
      </c>
    </row>
    <row r="43" spans="1:7" x14ac:dyDescent="0.2">
      <c r="A43" s="68" t="s">
        <v>23</v>
      </c>
      <c r="B43" s="69"/>
      <c r="C43" s="70"/>
      <c r="D43" s="3">
        <v>1125</v>
      </c>
      <c r="E43" s="5">
        <f>ДСЗН!E124</f>
        <v>0</v>
      </c>
      <c r="F43" s="5">
        <f>ДСЗН!F124</f>
        <v>0</v>
      </c>
      <c r="G43" s="5">
        <f>молодь!G124</f>
        <v>0</v>
      </c>
    </row>
    <row r="44" spans="1:7" x14ac:dyDescent="0.2">
      <c r="A44" s="68" t="s">
        <v>24</v>
      </c>
      <c r="B44" s="69"/>
      <c r="C44" s="70"/>
      <c r="D44" s="3">
        <v>1130</v>
      </c>
      <c r="E44" s="5">
        <f>ДСЗН!E125</f>
        <v>0</v>
      </c>
      <c r="F44" s="5">
        <f>ДСЗН!F125</f>
        <v>0</v>
      </c>
      <c r="G44" s="5">
        <f>молодь!G125</f>
        <v>0</v>
      </c>
    </row>
    <row r="45" spans="1:7" x14ac:dyDescent="0.2">
      <c r="A45" s="68" t="s">
        <v>25</v>
      </c>
      <c r="B45" s="69"/>
      <c r="C45" s="70"/>
      <c r="D45" s="3">
        <v>1135</v>
      </c>
      <c r="E45" s="5">
        <f>ДСЗН!E126</f>
        <v>0</v>
      </c>
      <c r="F45" s="5">
        <f>ДСЗН!F126</f>
        <v>0</v>
      </c>
      <c r="G45" s="5">
        <f>молодь!G126</f>
        <v>0</v>
      </c>
    </row>
    <row r="46" spans="1:7" x14ac:dyDescent="0.2">
      <c r="A46" s="68" t="s">
        <v>26</v>
      </c>
      <c r="B46" s="69"/>
      <c r="C46" s="70"/>
      <c r="D46" s="3">
        <v>1140</v>
      </c>
      <c r="E46" s="5">
        <f>ДСЗН!E127</f>
        <v>0</v>
      </c>
      <c r="F46" s="5">
        <f>ДСЗН!F127</f>
        <v>0</v>
      </c>
      <c r="G46" s="5">
        <f>молодь!G127</f>
        <v>0</v>
      </c>
    </row>
    <row r="47" spans="1:7" x14ac:dyDescent="0.2">
      <c r="A47" s="68" t="s">
        <v>27</v>
      </c>
      <c r="B47" s="69"/>
      <c r="C47" s="70"/>
      <c r="D47" s="3">
        <v>1145</v>
      </c>
      <c r="E47" s="5">
        <f>ДСЗН!E128</f>
        <v>0</v>
      </c>
      <c r="F47" s="5">
        <f>ДСЗН!F128</f>
        <v>0</v>
      </c>
      <c r="G47" s="5">
        <f>молодь!G128</f>
        <v>0</v>
      </c>
    </row>
    <row r="48" spans="1:7" x14ac:dyDescent="0.2">
      <c r="A48" s="68" t="s">
        <v>28</v>
      </c>
      <c r="B48" s="69"/>
      <c r="C48" s="70"/>
      <c r="D48" s="3">
        <v>1150</v>
      </c>
      <c r="E48" s="5">
        <f>ДСЗН!E129</f>
        <v>0</v>
      </c>
      <c r="F48" s="5">
        <f>ДСЗН!F129</f>
        <v>0</v>
      </c>
      <c r="G48" s="5">
        <f>молодь!G129</f>
        <v>0</v>
      </c>
    </row>
    <row r="49" spans="1:7" x14ac:dyDescent="0.2">
      <c r="A49" s="68" t="s">
        <v>29</v>
      </c>
      <c r="B49" s="69"/>
      <c r="C49" s="70"/>
      <c r="D49" s="3">
        <v>1155</v>
      </c>
      <c r="E49" s="5">
        <f>ДСЗН!E130</f>
        <v>0</v>
      </c>
      <c r="F49" s="5">
        <f>ДСЗН!F130</f>
        <v>0</v>
      </c>
      <c r="G49" s="5">
        <f>молодь!G130</f>
        <v>0</v>
      </c>
    </row>
    <row r="50" spans="1:7" ht="26.25" customHeight="1" x14ac:dyDescent="0.2">
      <c r="A50" s="68" t="s">
        <v>82</v>
      </c>
      <c r="B50" s="69"/>
      <c r="C50" s="70"/>
      <c r="D50" s="3"/>
      <c r="E50" s="5">
        <f>ДСЗН!E131</f>
        <v>0</v>
      </c>
      <c r="F50" s="5">
        <f>ДСЗН!F131</f>
        <v>0</v>
      </c>
      <c r="G50" s="5">
        <f>молодь!G131</f>
        <v>0</v>
      </c>
    </row>
    <row r="51" spans="1:7" x14ac:dyDescent="0.2">
      <c r="A51" s="68" t="s">
        <v>31</v>
      </c>
      <c r="B51" s="69"/>
      <c r="C51" s="70"/>
      <c r="D51" s="3">
        <v>1160</v>
      </c>
      <c r="E51" s="5">
        <f>ДСЗН!E132</f>
        <v>239187</v>
      </c>
      <c r="F51" s="5">
        <f>ДСЗН!F132</f>
        <v>239187</v>
      </c>
      <c r="G51" s="5">
        <f>молодь!G132</f>
        <v>0</v>
      </c>
    </row>
    <row r="52" spans="1:7" x14ac:dyDescent="0.2">
      <c r="A52" s="68" t="s">
        <v>32</v>
      </c>
      <c r="B52" s="69"/>
      <c r="C52" s="70"/>
      <c r="D52" s="3">
        <v>1161</v>
      </c>
      <c r="E52" s="5">
        <f>ДСЗН!E133</f>
        <v>11176</v>
      </c>
      <c r="F52" s="5">
        <f>ДСЗН!F133</f>
        <v>11176</v>
      </c>
      <c r="G52" s="5">
        <f>молодь!G133</f>
        <v>0</v>
      </c>
    </row>
    <row r="53" spans="1:7" x14ac:dyDescent="0.2">
      <c r="A53" s="68" t="s">
        <v>33</v>
      </c>
      <c r="B53" s="69"/>
      <c r="C53" s="70"/>
      <c r="D53" s="3">
        <v>1162</v>
      </c>
      <c r="E53" s="5">
        <f>ДСЗН!E134</f>
        <v>228011</v>
      </c>
      <c r="F53" s="5">
        <f>ДСЗН!F134</f>
        <v>228011</v>
      </c>
      <c r="G53" s="5">
        <f>молодь!G134</f>
        <v>0</v>
      </c>
    </row>
    <row r="54" spans="1:7" x14ac:dyDescent="0.2">
      <c r="A54" s="68" t="s">
        <v>34</v>
      </c>
      <c r="B54" s="69"/>
      <c r="C54" s="70"/>
      <c r="D54" s="3">
        <v>1163</v>
      </c>
      <c r="E54" s="5">
        <f>ДСЗН!E135</f>
        <v>0</v>
      </c>
      <c r="F54" s="5">
        <f>ДСЗН!F135</f>
        <v>0</v>
      </c>
      <c r="G54" s="5">
        <f>молодь!G135</f>
        <v>0</v>
      </c>
    </row>
    <row r="55" spans="1:7" x14ac:dyDescent="0.2">
      <c r="A55" s="68" t="s">
        <v>35</v>
      </c>
      <c r="B55" s="69"/>
      <c r="C55" s="70"/>
      <c r="D55" s="3">
        <v>1165</v>
      </c>
      <c r="E55" s="5">
        <f>ДСЗН!E136</f>
        <v>0</v>
      </c>
      <c r="F55" s="5">
        <f>ДСЗН!F136</f>
        <v>0</v>
      </c>
      <c r="G55" s="5">
        <f>молодь!G136</f>
        <v>0</v>
      </c>
    </row>
    <row r="56" spans="1:7" x14ac:dyDescent="0.2">
      <c r="A56" s="68" t="s">
        <v>36</v>
      </c>
      <c r="B56" s="69"/>
      <c r="C56" s="70"/>
      <c r="D56" s="3"/>
      <c r="E56" s="5">
        <f>ДСЗН!E137</f>
        <v>0</v>
      </c>
      <c r="F56" s="5">
        <f>ДСЗН!F137</f>
        <v>0</v>
      </c>
      <c r="G56" s="5">
        <f>молодь!G137</f>
        <v>0</v>
      </c>
    </row>
    <row r="57" spans="1:7" x14ac:dyDescent="0.2">
      <c r="A57" s="68" t="s">
        <v>37</v>
      </c>
      <c r="B57" s="69"/>
      <c r="C57" s="70"/>
      <c r="D57" s="3">
        <v>1170</v>
      </c>
      <c r="E57" s="5">
        <f>ДСЗН!E138</f>
        <v>0</v>
      </c>
      <c r="F57" s="5">
        <f>ДСЗН!F138</f>
        <v>0</v>
      </c>
      <c r="G57" s="5">
        <f>молодь!G138</f>
        <v>0</v>
      </c>
    </row>
    <row r="58" spans="1:7" x14ac:dyDescent="0.2">
      <c r="A58" s="68" t="s">
        <v>83</v>
      </c>
      <c r="B58" s="69"/>
      <c r="C58" s="70"/>
      <c r="D58" s="3">
        <v>1175</v>
      </c>
      <c r="E58" s="5">
        <f>ДСЗН!E139</f>
        <v>0</v>
      </c>
      <c r="F58" s="5">
        <f>ДСЗН!F139</f>
        <v>0</v>
      </c>
      <c r="G58" s="5">
        <f>молодь!G139</f>
        <v>0</v>
      </c>
    </row>
    <row r="59" spans="1:7" x14ac:dyDescent="0.2">
      <c r="A59" s="68" t="s">
        <v>39</v>
      </c>
      <c r="B59" s="69"/>
      <c r="C59" s="70"/>
      <c r="D59" s="3">
        <v>1176</v>
      </c>
      <c r="E59" s="5">
        <f>ДСЗН!E140</f>
        <v>0</v>
      </c>
      <c r="F59" s="5">
        <f>ДСЗН!F140</f>
        <v>0</v>
      </c>
      <c r="G59" s="5">
        <f>молодь!G140</f>
        <v>0</v>
      </c>
    </row>
    <row r="60" spans="1:7" x14ac:dyDescent="0.2">
      <c r="A60" s="68" t="s">
        <v>40</v>
      </c>
      <c r="B60" s="69"/>
      <c r="C60" s="70"/>
      <c r="D60" s="3">
        <v>1177</v>
      </c>
      <c r="E60" s="5">
        <f>ДСЗН!E141</f>
        <v>0</v>
      </c>
      <c r="F60" s="5">
        <f>ДСЗН!F141</f>
        <v>0</v>
      </c>
      <c r="G60" s="5">
        <f>молодь!G141</f>
        <v>0</v>
      </c>
    </row>
    <row r="61" spans="1:7" x14ac:dyDescent="0.2">
      <c r="A61" s="68" t="s">
        <v>41</v>
      </c>
      <c r="B61" s="69"/>
      <c r="C61" s="70"/>
      <c r="D61" s="3">
        <v>1180</v>
      </c>
      <c r="E61" s="5">
        <f>ДСЗН!E142</f>
        <v>0</v>
      </c>
      <c r="F61" s="5">
        <f>ДСЗН!F142</f>
        <v>0</v>
      </c>
      <c r="G61" s="5">
        <f>молодь!G142</f>
        <v>0</v>
      </c>
    </row>
    <row r="62" spans="1:7" ht="13.5" customHeight="1" x14ac:dyDescent="0.2">
      <c r="A62" s="65" t="s">
        <v>42</v>
      </c>
      <c r="B62" s="66"/>
      <c r="C62" s="67"/>
      <c r="D62" s="2">
        <v>1195</v>
      </c>
      <c r="E62" s="5">
        <f>ДСЗН!E143</f>
        <v>239187</v>
      </c>
      <c r="F62" s="5">
        <f>ДСЗН!F143</f>
        <v>239187</v>
      </c>
      <c r="G62" s="5">
        <f>молодь!G143</f>
        <v>0</v>
      </c>
    </row>
    <row r="63" spans="1:7" ht="22.5" customHeight="1" x14ac:dyDescent="0.2">
      <c r="A63" s="65" t="s">
        <v>81</v>
      </c>
      <c r="B63" s="66"/>
      <c r="C63" s="67"/>
      <c r="D63" s="2">
        <v>1200</v>
      </c>
      <c r="E63" s="5">
        <f>ДСЗН!E144</f>
        <v>0</v>
      </c>
      <c r="F63" s="5">
        <f>ДСЗН!F144</f>
        <v>0</v>
      </c>
      <c r="G63" s="5">
        <f>молодь!G144</f>
        <v>0</v>
      </c>
    </row>
    <row r="64" spans="1:7" ht="30" customHeight="1" x14ac:dyDescent="0.2">
      <c r="A64" s="65" t="s">
        <v>84</v>
      </c>
      <c r="B64" s="66"/>
      <c r="C64" s="67"/>
      <c r="D64" s="2">
        <v>1300</v>
      </c>
      <c r="E64" s="5">
        <f>ДСЗН!E145</f>
        <v>694658</v>
      </c>
      <c r="F64" s="5">
        <f>ДСЗН!F145</f>
        <v>556556</v>
      </c>
      <c r="G64" s="5">
        <f>молодь!G145</f>
        <v>138102</v>
      </c>
    </row>
    <row r="65" spans="1:7" ht="38.25" customHeight="1" x14ac:dyDescent="0.2">
      <c r="A65" s="77" t="s">
        <v>44</v>
      </c>
      <c r="B65" s="78"/>
      <c r="C65" s="79"/>
      <c r="D65" s="2" t="s">
        <v>2</v>
      </c>
      <c r="E65" s="77" t="s">
        <v>70</v>
      </c>
      <c r="F65" s="79"/>
      <c r="G65" s="80" t="s">
        <v>71</v>
      </c>
    </row>
    <row r="66" spans="1:7" x14ac:dyDescent="0.2">
      <c r="A66" s="33"/>
      <c r="B66" s="34"/>
      <c r="C66" s="35"/>
      <c r="D66" s="2"/>
      <c r="E66" s="2" t="s">
        <v>68</v>
      </c>
      <c r="F66" s="2" t="s">
        <v>69</v>
      </c>
      <c r="G66" s="81"/>
    </row>
    <row r="67" spans="1:7" x14ac:dyDescent="0.2">
      <c r="A67" s="77">
        <v>1</v>
      </c>
      <c r="B67" s="78"/>
      <c r="C67" s="79"/>
      <c r="D67" s="2">
        <v>2</v>
      </c>
      <c r="E67" s="2">
        <v>3</v>
      </c>
      <c r="F67" s="2">
        <v>4</v>
      </c>
      <c r="G67" s="2">
        <v>5</v>
      </c>
    </row>
    <row r="68" spans="1:7" ht="21" customHeight="1" x14ac:dyDescent="0.2">
      <c r="A68" s="71" t="s">
        <v>45</v>
      </c>
      <c r="B68" s="72"/>
      <c r="C68" s="72"/>
      <c r="D68" s="72"/>
      <c r="E68" s="72"/>
      <c r="F68" s="72"/>
      <c r="G68" s="73"/>
    </row>
    <row r="69" spans="1:7" x14ac:dyDescent="0.2">
      <c r="A69" s="68" t="s">
        <v>46</v>
      </c>
      <c r="B69" s="69"/>
      <c r="C69" s="70"/>
      <c r="D69" s="3">
        <v>1400</v>
      </c>
      <c r="E69" s="5">
        <f>ДСЗН!E149</f>
        <v>1451711</v>
      </c>
      <c r="F69" s="5">
        <f>ДСЗН!F149</f>
        <v>959470</v>
      </c>
      <c r="G69" s="5">
        <f>молодь!G149</f>
        <v>492241</v>
      </c>
    </row>
    <row r="70" spans="1:7" x14ac:dyDescent="0.2">
      <c r="A70" s="68" t="s">
        <v>47</v>
      </c>
      <c r="B70" s="69"/>
      <c r="C70" s="70"/>
      <c r="D70" s="3">
        <v>1410</v>
      </c>
      <c r="E70" s="5">
        <f>ДСЗН!E150</f>
        <v>0</v>
      </c>
      <c r="F70" s="5">
        <f>ДСЗН!F150</f>
        <v>0</v>
      </c>
      <c r="G70" s="5">
        <f>молодь!G150</f>
        <v>0</v>
      </c>
    </row>
    <row r="71" spans="1:7" x14ac:dyDescent="0.2">
      <c r="A71" s="68" t="s">
        <v>48</v>
      </c>
      <c r="B71" s="69"/>
      <c r="C71" s="70"/>
      <c r="D71" s="3">
        <v>1420</v>
      </c>
      <c r="E71" s="5">
        <f>ДСЗН!E151</f>
        <v>-867675</v>
      </c>
      <c r="F71" s="5">
        <f>ДСЗН!F151</f>
        <v>-513536</v>
      </c>
      <c r="G71" s="5">
        <f>молодь!G151</f>
        <v>-354139</v>
      </c>
    </row>
    <row r="72" spans="1:7" x14ac:dyDescent="0.2">
      <c r="A72" s="68" t="s">
        <v>49</v>
      </c>
      <c r="B72" s="69"/>
      <c r="C72" s="70"/>
      <c r="D72" s="3">
        <v>1430</v>
      </c>
      <c r="E72" s="5">
        <f>ДСЗН!E152</f>
        <v>0</v>
      </c>
      <c r="F72" s="5">
        <f>ДСЗН!F152</f>
        <v>0</v>
      </c>
      <c r="G72" s="5">
        <f>молодь!G152</f>
        <v>0</v>
      </c>
    </row>
    <row r="73" spans="1:7" x14ac:dyDescent="0.2">
      <c r="A73" s="68" t="s">
        <v>50</v>
      </c>
      <c r="B73" s="69"/>
      <c r="C73" s="70"/>
      <c r="D73" s="3">
        <v>1440</v>
      </c>
      <c r="E73" s="5">
        <f>ДСЗН!E153</f>
        <v>0</v>
      </c>
      <c r="F73" s="5">
        <f>ДСЗН!F153</f>
        <v>0</v>
      </c>
      <c r="G73" s="5">
        <f>молодь!G153</f>
        <v>0</v>
      </c>
    </row>
    <row r="74" spans="1:7" ht="12.75" customHeight="1" x14ac:dyDescent="0.2">
      <c r="A74" s="68" t="s">
        <v>51</v>
      </c>
      <c r="B74" s="69"/>
      <c r="C74" s="70"/>
      <c r="D74" s="3">
        <v>1450</v>
      </c>
      <c r="E74" s="5">
        <f>ДСЗН!E154</f>
        <v>84010</v>
      </c>
      <c r="F74" s="5">
        <f>ДСЗН!F154</f>
        <v>84010</v>
      </c>
      <c r="G74" s="5">
        <f>молодь!G154</f>
        <v>0</v>
      </c>
    </row>
    <row r="75" spans="1:7" x14ac:dyDescent="0.2">
      <c r="A75" s="65" t="s">
        <v>17</v>
      </c>
      <c r="B75" s="66"/>
      <c r="C75" s="67"/>
      <c r="D75" s="2">
        <v>1495</v>
      </c>
      <c r="E75" s="5">
        <f>ДСЗН!E155</f>
        <v>668046</v>
      </c>
      <c r="F75" s="5">
        <f>ДСЗН!F155</f>
        <v>529944</v>
      </c>
      <c r="G75" s="5">
        <f>молодь!G155</f>
        <v>138102</v>
      </c>
    </row>
    <row r="76" spans="1:7" ht="23.25" customHeight="1" x14ac:dyDescent="0.2">
      <c r="A76" s="74" t="s">
        <v>52</v>
      </c>
      <c r="B76" s="75"/>
      <c r="C76" s="75"/>
      <c r="D76" s="75"/>
      <c r="E76" s="75"/>
      <c r="F76" s="75"/>
      <c r="G76" s="76"/>
    </row>
    <row r="77" spans="1:7" x14ac:dyDescent="0.2">
      <c r="A77" s="68" t="s">
        <v>53</v>
      </c>
      <c r="B77" s="69"/>
      <c r="C77" s="70"/>
      <c r="D77" s="3"/>
      <c r="E77" s="5">
        <f>ДСЗН!E157</f>
        <v>0</v>
      </c>
      <c r="F77" s="5">
        <f>ДСЗН!F157</f>
        <v>0</v>
      </c>
      <c r="G77" s="5">
        <f>молодь!G157</f>
        <v>0</v>
      </c>
    </row>
    <row r="78" spans="1:7" x14ac:dyDescent="0.2">
      <c r="A78" s="68" t="s">
        <v>54</v>
      </c>
      <c r="B78" s="69"/>
      <c r="C78" s="70"/>
      <c r="D78" s="3">
        <v>1500</v>
      </c>
      <c r="E78" s="5">
        <f>ДСЗН!E158</f>
        <v>0</v>
      </c>
      <c r="F78" s="5">
        <f>ДСЗН!F158</f>
        <v>0</v>
      </c>
      <c r="G78" s="5">
        <f>молодь!G158</f>
        <v>0</v>
      </c>
    </row>
    <row r="79" spans="1:7" x14ac:dyDescent="0.2">
      <c r="A79" s="68" t="s">
        <v>55</v>
      </c>
      <c r="B79" s="69"/>
      <c r="C79" s="70"/>
      <c r="D79" s="3">
        <v>1510</v>
      </c>
      <c r="E79" s="5">
        <f>ДСЗН!E159</f>
        <v>0</v>
      </c>
      <c r="F79" s="5">
        <f>ДСЗН!F159</f>
        <v>0</v>
      </c>
      <c r="G79" s="5">
        <f>молодь!G159</f>
        <v>0</v>
      </c>
    </row>
    <row r="80" spans="1:7" x14ac:dyDescent="0.2">
      <c r="A80" s="68" t="s">
        <v>56</v>
      </c>
      <c r="B80" s="69"/>
      <c r="C80" s="70"/>
      <c r="D80" s="3">
        <v>1520</v>
      </c>
      <c r="E80" s="5">
        <f>ДСЗН!E160</f>
        <v>0</v>
      </c>
      <c r="F80" s="5">
        <f>ДСЗН!F160</f>
        <v>0</v>
      </c>
      <c r="G80" s="5">
        <f>молодь!G160</f>
        <v>0</v>
      </c>
    </row>
    <row r="81" spans="1:7" x14ac:dyDescent="0.2">
      <c r="A81" s="68" t="s">
        <v>57</v>
      </c>
      <c r="B81" s="69"/>
      <c r="C81" s="70"/>
      <c r="D81" s="3">
        <v>1530</v>
      </c>
      <c r="E81" s="5">
        <f>ДСЗН!E161</f>
        <v>0</v>
      </c>
      <c r="F81" s="5">
        <f>ДСЗН!F161</f>
        <v>0</v>
      </c>
      <c r="G81" s="5">
        <f>молодь!G161</f>
        <v>0</v>
      </c>
    </row>
    <row r="82" spans="1:7" x14ac:dyDescent="0.2">
      <c r="A82" s="68" t="s">
        <v>58</v>
      </c>
      <c r="B82" s="69"/>
      <c r="C82" s="70"/>
      <c r="D82" s="3"/>
      <c r="E82" s="5">
        <f>ДСЗН!E162</f>
        <v>0</v>
      </c>
      <c r="F82" s="5">
        <f>ДСЗН!F162</f>
        <v>0</v>
      </c>
      <c r="G82" s="5">
        <f>молодь!G162</f>
        <v>0</v>
      </c>
    </row>
    <row r="83" spans="1:7" x14ac:dyDescent="0.2">
      <c r="A83" s="68" t="s">
        <v>59</v>
      </c>
      <c r="B83" s="69"/>
      <c r="C83" s="70"/>
      <c r="D83" s="3">
        <v>1540</v>
      </c>
      <c r="E83" s="5">
        <f>ДСЗН!E163</f>
        <v>0</v>
      </c>
      <c r="F83" s="5">
        <f>ДСЗН!F163</f>
        <v>0</v>
      </c>
      <c r="G83" s="5">
        <f>молодь!G163</f>
        <v>0</v>
      </c>
    </row>
    <row r="84" spans="1:7" x14ac:dyDescent="0.2">
      <c r="A84" s="68" t="s">
        <v>23</v>
      </c>
      <c r="B84" s="69"/>
      <c r="C84" s="70"/>
      <c r="D84" s="3">
        <v>1545</v>
      </c>
      <c r="E84" s="5">
        <f>ДСЗН!E164</f>
        <v>0</v>
      </c>
      <c r="F84" s="5">
        <f>ДСЗН!F164</f>
        <v>0</v>
      </c>
      <c r="G84" s="5">
        <f>молодь!G164</f>
        <v>0</v>
      </c>
    </row>
    <row r="85" spans="1:7" x14ac:dyDescent="0.2">
      <c r="A85" s="68" t="s">
        <v>55</v>
      </c>
      <c r="B85" s="69"/>
      <c r="C85" s="70"/>
      <c r="D85" s="3">
        <v>1550</v>
      </c>
      <c r="E85" s="5">
        <f>ДСЗН!E165</f>
        <v>0</v>
      </c>
      <c r="F85" s="5">
        <f>ДСЗН!F165</f>
        <v>0</v>
      </c>
      <c r="G85" s="5">
        <f>молодь!G165</f>
        <v>0</v>
      </c>
    </row>
    <row r="86" spans="1:7" x14ac:dyDescent="0.2">
      <c r="A86" s="68" t="s">
        <v>60</v>
      </c>
      <c r="B86" s="69"/>
      <c r="C86" s="70"/>
      <c r="D86" s="3">
        <v>1555</v>
      </c>
      <c r="E86" s="5">
        <f>ДСЗН!E166</f>
        <v>0</v>
      </c>
      <c r="F86" s="5">
        <f>ДСЗН!F166</f>
        <v>0</v>
      </c>
      <c r="G86" s="5">
        <f>молодь!G166</f>
        <v>0</v>
      </c>
    </row>
    <row r="87" spans="1:7" x14ac:dyDescent="0.2">
      <c r="A87" s="68" t="s">
        <v>61</v>
      </c>
      <c r="B87" s="69"/>
      <c r="C87" s="70"/>
      <c r="D87" s="3">
        <v>1560</v>
      </c>
      <c r="E87" s="5">
        <f>ДСЗН!E167</f>
        <v>0</v>
      </c>
      <c r="F87" s="5">
        <f>ДСЗН!F167</f>
        <v>0</v>
      </c>
      <c r="G87" s="5">
        <f>молодь!G167</f>
        <v>0</v>
      </c>
    </row>
    <row r="88" spans="1:7" x14ac:dyDescent="0.2">
      <c r="A88" s="68" t="s">
        <v>26</v>
      </c>
      <c r="B88" s="69"/>
      <c r="C88" s="70"/>
      <c r="D88" s="3">
        <v>1565</v>
      </c>
      <c r="E88" s="5">
        <f>ДСЗН!E168</f>
        <v>0</v>
      </c>
      <c r="F88" s="5">
        <f>ДСЗН!F168</f>
        <v>0</v>
      </c>
      <c r="G88" s="5">
        <f>молодь!G168</f>
        <v>0</v>
      </c>
    </row>
    <row r="89" spans="1:7" x14ac:dyDescent="0.2">
      <c r="A89" s="68" t="s">
        <v>27</v>
      </c>
      <c r="B89" s="69"/>
      <c r="C89" s="70"/>
      <c r="D89" s="3">
        <v>1570</v>
      </c>
      <c r="E89" s="5">
        <f>ДСЗН!E169</f>
        <v>0</v>
      </c>
      <c r="F89" s="5">
        <f>ДСЗН!F169</f>
        <v>0</v>
      </c>
      <c r="G89" s="5">
        <f>молодь!G169</f>
        <v>0</v>
      </c>
    </row>
    <row r="90" spans="1:7" x14ac:dyDescent="0.2">
      <c r="A90" s="68" t="s">
        <v>62</v>
      </c>
      <c r="B90" s="69"/>
      <c r="C90" s="70"/>
      <c r="D90" s="3">
        <v>1575</v>
      </c>
      <c r="E90" s="5">
        <f>ДСЗН!E170</f>
        <v>26612</v>
      </c>
      <c r="F90" s="5">
        <f>ДСЗН!F170</f>
        <v>26612</v>
      </c>
      <c r="G90" s="5">
        <f>молодь!G170</f>
        <v>0</v>
      </c>
    </row>
    <row r="91" spans="1:7" x14ac:dyDescent="0.2">
      <c r="A91" s="65" t="s">
        <v>42</v>
      </c>
      <c r="B91" s="66"/>
      <c r="C91" s="67"/>
      <c r="D91" s="2">
        <v>1595</v>
      </c>
      <c r="E91" s="5">
        <f>ДСЗН!E171</f>
        <v>26612</v>
      </c>
      <c r="F91" s="5">
        <f>ДСЗН!F171</f>
        <v>26612</v>
      </c>
      <c r="G91" s="5">
        <f>молодь!G171</f>
        <v>0</v>
      </c>
    </row>
    <row r="92" spans="1:7" ht="20.25" customHeight="1" x14ac:dyDescent="0.2">
      <c r="A92" s="65" t="s">
        <v>63</v>
      </c>
      <c r="B92" s="66"/>
      <c r="C92" s="67"/>
      <c r="D92" s="2">
        <v>1600</v>
      </c>
      <c r="E92" s="5">
        <f>ДСЗН!E172</f>
        <v>0</v>
      </c>
      <c r="F92" s="5">
        <f>ДСЗН!F172</f>
        <v>0</v>
      </c>
      <c r="G92" s="5">
        <f>молодь!G172</f>
        <v>0</v>
      </c>
    </row>
    <row r="93" spans="1:7" ht="23.25" customHeight="1" x14ac:dyDescent="0.2">
      <c r="A93" s="65" t="s">
        <v>64</v>
      </c>
      <c r="B93" s="66"/>
      <c r="C93" s="67"/>
      <c r="D93" s="2">
        <v>1700</v>
      </c>
      <c r="E93" s="5">
        <f>ДСЗН!E173</f>
        <v>0</v>
      </c>
      <c r="F93" s="5">
        <f>ДСЗН!F173</f>
        <v>0</v>
      </c>
      <c r="G93" s="5">
        <f>молодь!G173</f>
        <v>0</v>
      </c>
    </row>
    <row r="94" spans="1:7" ht="24" customHeight="1" x14ac:dyDescent="0.2">
      <c r="A94" s="65" t="s">
        <v>0</v>
      </c>
      <c r="B94" s="66"/>
      <c r="C94" s="67"/>
      <c r="D94" s="2">
        <v>1800</v>
      </c>
      <c r="E94" s="5">
        <f>ДСЗН!E174</f>
        <v>694658</v>
      </c>
      <c r="F94" s="5">
        <f>ДСЗН!F174</f>
        <v>556556</v>
      </c>
      <c r="G94" s="5">
        <f>молодь!G174</f>
        <v>138102</v>
      </c>
    </row>
    <row r="96" spans="1:7" ht="15.75" x14ac:dyDescent="0.25">
      <c r="A96" s="59" t="s">
        <v>75</v>
      </c>
      <c r="B96" s="37"/>
      <c r="C96" s="37"/>
      <c r="D96" s="37"/>
      <c r="E96" s="44"/>
      <c r="F96" s="44"/>
      <c r="G96" s="38"/>
    </row>
    <row r="97" spans="1:7" ht="25.5" customHeight="1" x14ac:dyDescent="0.2">
      <c r="A97" s="86" t="s">
        <v>1</v>
      </c>
      <c r="B97" s="87"/>
      <c r="C97" s="88"/>
      <c r="D97" s="92" t="s">
        <v>2</v>
      </c>
      <c r="E97" s="77" t="s">
        <v>70</v>
      </c>
      <c r="F97" s="79"/>
      <c r="G97" s="80" t="s">
        <v>71</v>
      </c>
    </row>
    <row r="98" spans="1:7" x14ac:dyDescent="0.2">
      <c r="A98" s="89"/>
      <c r="B98" s="90"/>
      <c r="C98" s="91"/>
      <c r="D98" s="93"/>
      <c r="E98" s="2" t="s">
        <v>68</v>
      </c>
      <c r="F98" s="2" t="s">
        <v>69</v>
      </c>
      <c r="G98" s="81"/>
    </row>
    <row r="99" spans="1:7" x14ac:dyDescent="0.2">
      <c r="A99" s="77">
        <v>1</v>
      </c>
      <c r="B99" s="78"/>
      <c r="C99" s="79"/>
      <c r="D99" s="2">
        <v>2</v>
      </c>
      <c r="E99" s="2">
        <v>3</v>
      </c>
      <c r="F99" s="2">
        <v>4</v>
      </c>
      <c r="G99" s="36">
        <v>5</v>
      </c>
    </row>
    <row r="100" spans="1:7" ht="30" customHeight="1" x14ac:dyDescent="0.2">
      <c r="A100" s="74" t="s">
        <v>5</v>
      </c>
      <c r="B100" s="75"/>
      <c r="C100" s="75"/>
      <c r="D100" s="75"/>
      <c r="E100" s="75"/>
      <c r="F100" s="75"/>
      <c r="G100" s="76"/>
    </row>
    <row r="101" spans="1:7" x14ac:dyDescent="0.2">
      <c r="A101" s="68" t="s">
        <v>6</v>
      </c>
      <c r="B101" s="69"/>
      <c r="C101" s="70"/>
      <c r="D101" s="3">
        <v>1000</v>
      </c>
      <c r="E101" s="48">
        <f>E102-E103</f>
        <v>2537</v>
      </c>
      <c r="F101" s="48">
        <f>F102-F103</f>
        <v>0</v>
      </c>
      <c r="G101" s="48">
        <f>G102-G103</f>
        <v>2537</v>
      </c>
    </row>
    <row r="102" spans="1:7" x14ac:dyDescent="0.2">
      <c r="A102" s="68" t="s">
        <v>7</v>
      </c>
      <c r="B102" s="69"/>
      <c r="C102" s="70"/>
      <c r="D102" s="3">
        <v>1001</v>
      </c>
      <c r="E102" s="5">
        <f>F102+G102</f>
        <v>11200</v>
      </c>
      <c r="F102" s="5">
        <f>молодь!F22+ДСЗН!F22</f>
        <v>0</v>
      </c>
      <c r="G102" s="5">
        <f>молодь!G22+ДСЗН!G22</f>
        <v>11200</v>
      </c>
    </row>
    <row r="103" spans="1:7" x14ac:dyDescent="0.2">
      <c r="A103" s="68" t="s">
        <v>8</v>
      </c>
      <c r="B103" s="69"/>
      <c r="C103" s="70"/>
      <c r="D103" s="3">
        <v>1002</v>
      </c>
      <c r="E103" s="5">
        <f>F103+G103</f>
        <v>8663</v>
      </c>
      <c r="F103" s="5">
        <f>молодь!F23+ДСЗН!F23</f>
        <v>0</v>
      </c>
      <c r="G103" s="5">
        <f>молодь!G23+ДСЗН!G23</f>
        <v>8663</v>
      </c>
    </row>
    <row r="104" spans="1:7" x14ac:dyDescent="0.2">
      <c r="A104" s="68" t="s">
        <v>9</v>
      </c>
      <c r="B104" s="69"/>
      <c r="C104" s="70"/>
      <c r="D104" s="3">
        <v>1010</v>
      </c>
      <c r="E104" s="5">
        <f>молодь!E24+ДСЗН!E24</f>
        <v>0</v>
      </c>
      <c r="F104" s="5">
        <f>молодь!F24+ДСЗН!F24</f>
        <v>0</v>
      </c>
      <c r="G104" s="5">
        <f>молодь!G24+ДСЗН!G24</f>
        <v>0</v>
      </c>
    </row>
    <row r="105" spans="1:7" x14ac:dyDescent="0.2">
      <c r="A105" s="68" t="s">
        <v>7</v>
      </c>
      <c r="B105" s="69"/>
      <c r="C105" s="70"/>
      <c r="D105" s="3">
        <v>1011</v>
      </c>
      <c r="E105" s="5">
        <f>молодь!E25+ДСЗН!E25</f>
        <v>0</v>
      </c>
      <c r="F105" s="5">
        <f>молодь!F25+ДСЗН!F25</f>
        <v>0</v>
      </c>
      <c r="G105" s="5">
        <f>молодь!G25+ДСЗН!G25</f>
        <v>0</v>
      </c>
    </row>
    <row r="106" spans="1:7" x14ac:dyDescent="0.2">
      <c r="A106" s="68" t="s">
        <v>8</v>
      </c>
      <c r="B106" s="69"/>
      <c r="C106" s="70"/>
      <c r="D106" s="3">
        <v>1012</v>
      </c>
      <c r="E106" s="5">
        <f>молодь!E26+ДСЗН!E26</f>
        <v>0</v>
      </c>
      <c r="F106" s="5">
        <f>молодь!F26+ДСЗН!F26</f>
        <v>0</v>
      </c>
      <c r="G106" s="5">
        <f>молодь!G26+ДСЗН!G26</f>
        <v>0</v>
      </c>
    </row>
    <row r="107" spans="1:7" x14ac:dyDescent="0.2">
      <c r="A107" s="68" t="s">
        <v>10</v>
      </c>
      <c r="B107" s="69"/>
      <c r="C107" s="70"/>
      <c r="D107" s="3">
        <v>1020</v>
      </c>
      <c r="E107" s="5">
        <f>молодь!E27+ДСЗН!E27</f>
        <v>0</v>
      </c>
      <c r="F107" s="5">
        <f>молодь!F27+ДСЗН!F27</f>
        <v>0</v>
      </c>
      <c r="G107" s="5">
        <f>молодь!G27+ДСЗН!G27</f>
        <v>0</v>
      </c>
    </row>
    <row r="108" spans="1:7" x14ac:dyDescent="0.2">
      <c r="A108" s="68" t="s">
        <v>7</v>
      </c>
      <c r="B108" s="69"/>
      <c r="C108" s="70"/>
      <c r="D108" s="3">
        <v>1021</v>
      </c>
      <c r="E108" s="5">
        <f>молодь!E28+ДСЗН!E28</f>
        <v>0</v>
      </c>
      <c r="F108" s="5">
        <f>молодь!F28+ДСЗН!F28</f>
        <v>0</v>
      </c>
      <c r="G108" s="5">
        <f>молодь!G28+ДСЗН!G28</f>
        <v>0</v>
      </c>
    </row>
    <row r="109" spans="1:7" x14ac:dyDescent="0.2">
      <c r="A109" s="68" t="s">
        <v>11</v>
      </c>
      <c r="B109" s="69"/>
      <c r="C109" s="70"/>
      <c r="D109" s="3">
        <v>1022</v>
      </c>
      <c r="E109" s="5">
        <f>молодь!E29+ДСЗН!E29</f>
        <v>0</v>
      </c>
      <c r="F109" s="5">
        <f>молодь!F29+ДСЗН!F29</f>
        <v>0</v>
      </c>
      <c r="G109" s="5">
        <f>молодь!G29+ДСЗН!G29</f>
        <v>0</v>
      </c>
    </row>
    <row r="110" spans="1:7" x14ac:dyDescent="0.2">
      <c r="A110" s="68" t="s">
        <v>12</v>
      </c>
      <c r="B110" s="69"/>
      <c r="C110" s="70"/>
      <c r="D110" s="3">
        <v>1030</v>
      </c>
      <c r="E110" s="5">
        <f>молодь!E30+ДСЗН!E30</f>
        <v>0</v>
      </c>
      <c r="F110" s="5">
        <f>молодь!F30+ДСЗН!F30</f>
        <v>0</v>
      </c>
      <c r="G110" s="5">
        <f>молодь!G30+ДСЗН!G30</f>
        <v>0</v>
      </c>
    </row>
    <row r="111" spans="1:7" x14ac:dyDescent="0.2">
      <c r="A111" s="68" t="s">
        <v>13</v>
      </c>
      <c r="B111" s="69"/>
      <c r="C111" s="70"/>
      <c r="D111" s="3">
        <v>1040</v>
      </c>
      <c r="E111" s="5">
        <f>молодь!E31+ДСЗН!E31</f>
        <v>0</v>
      </c>
      <c r="F111" s="5">
        <f>молодь!F31+ДСЗН!F31</f>
        <v>0</v>
      </c>
      <c r="G111" s="5">
        <f>молодь!G31+ДСЗН!G31</f>
        <v>0</v>
      </c>
    </row>
    <row r="112" spans="1:7" x14ac:dyDescent="0.2">
      <c r="A112" s="68" t="s">
        <v>7</v>
      </c>
      <c r="B112" s="69"/>
      <c r="C112" s="70"/>
      <c r="D112" s="3">
        <v>1041</v>
      </c>
      <c r="E112" s="5">
        <f>молодь!E32+ДСЗН!E32</f>
        <v>0</v>
      </c>
      <c r="F112" s="5">
        <f>молодь!F32+ДСЗН!F32</f>
        <v>0</v>
      </c>
      <c r="G112" s="5">
        <f>молодь!G32+ДСЗН!G32</f>
        <v>0</v>
      </c>
    </row>
    <row r="113" spans="1:7" x14ac:dyDescent="0.2">
      <c r="A113" s="68" t="s">
        <v>8</v>
      </c>
      <c r="B113" s="69"/>
      <c r="C113" s="70"/>
      <c r="D113" s="3">
        <v>1042</v>
      </c>
      <c r="E113" s="5">
        <f>молодь!E33+ДСЗН!E33</f>
        <v>0</v>
      </c>
      <c r="F113" s="5">
        <f>молодь!F33+ДСЗН!F33</f>
        <v>0</v>
      </c>
      <c r="G113" s="5">
        <f>молодь!G33+ДСЗН!G33</f>
        <v>0</v>
      </c>
    </row>
    <row r="114" spans="1:7" x14ac:dyDescent="0.2">
      <c r="A114" s="68" t="s">
        <v>14</v>
      </c>
      <c r="B114" s="69"/>
      <c r="C114" s="70"/>
      <c r="D114" s="3">
        <v>1050</v>
      </c>
      <c r="E114" s="5">
        <f>F114+G114</f>
        <v>845</v>
      </c>
      <c r="F114" s="5">
        <f>молодь!F34+ДСЗН!F34</f>
        <v>829</v>
      </c>
      <c r="G114" s="5">
        <f>молодь!G34+ДСЗН!G34</f>
        <v>16</v>
      </c>
    </row>
    <row r="115" spans="1:7" x14ac:dyDescent="0.2">
      <c r="A115" s="68" t="s">
        <v>15</v>
      </c>
      <c r="B115" s="69"/>
      <c r="C115" s="70"/>
      <c r="D115" s="3">
        <v>1060</v>
      </c>
      <c r="E115" s="5">
        <f>молодь!E35+ДСЗН!E35</f>
        <v>0</v>
      </c>
      <c r="F115" s="5">
        <f>молодь!F35+ДСЗН!F35</f>
        <v>0</v>
      </c>
      <c r="G115" s="5">
        <f>молодь!G35+ДСЗН!G35</f>
        <v>0</v>
      </c>
    </row>
    <row r="116" spans="1:7" x14ac:dyDescent="0.2">
      <c r="A116" s="68" t="s">
        <v>16</v>
      </c>
      <c r="B116" s="69"/>
      <c r="C116" s="70"/>
      <c r="D116" s="3">
        <v>1090</v>
      </c>
      <c r="E116" s="5">
        <f>молодь!E36+ДСЗН!E36</f>
        <v>0</v>
      </c>
      <c r="F116" s="5">
        <f>молодь!F36+ДСЗН!F36</f>
        <v>0</v>
      </c>
      <c r="G116" s="5">
        <f>молодь!G36+ДСЗН!G36</f>
        <v>0</v>
      </c>
    </row>
    <row r="117" spans="1:7" x14ac:dyDescent="0.2">
      <c r="A117" s="65" t="s">
        <v>17</v>
      </c>
      <c r="B117" s="66"/>
      <c r="C117" s="67"/>
      <c r="D117" s="2">
        <v>1095</v>
      </c>
      <c r="E117" s="5">
        <f>F117+G117</f>
        <v>3382</v>
      </c>
      <c r="F117" s="5">
        <f>молодь!F37+ДСЗН!F37</f>
        <v>829</v>
      </c>
      <c r="G117" s="5">
        <f>молодь!G37+ДСЗН!G37</f>
        <v>2553</v>
      </c>
    </row>
    <row r="118" spans="1:7" ht="21.75" customHeight="1" x14ac:dyDescent="0.2">
      <c r="A118" s="74" t="s">
        <v>80</v>
      </c>
      <c r="B118" s="75"/>
      <c r="C118" s="75"/>
      <c r="D118" s="75"/>
      <c r="E118" s="75"/>
      <c r="F118" s="75"/>
      <c r="G118" s="76"/>
    </row>
    <row r="119" spans="1:7" x14ac:dyDescent="0.2">
      <c r="A119" s="68" t="s">
        <v>19</v>
      </c>
      <c r="B119" s="69"/>
      <c r="C119" s="70"/>
      <c r="D119" s="3">
        <v>1100</v>
      </c>
      <c r="E119" s="5">
        <f>молодь!E39+ДСЗН!E39</f>
        <v>0</v>
      </c>
      <c r="F119" s="5">
        <f>молодь!F39+ДСЗН!F39</f>
        <v>0</v>
      </c>
      <c r="G119" s="5">
        <f>молодь!G39+ДСЗН!G39</f>
        <v>0</v>
      </c>
    </row>
    <row r="120" spans="1:7" x14ac:dyDescent="0.2">
      <c r="A120" s="68" t="s">
        <v>20</v>
      </c>
      <c r="B120" s="69"/>
      <c r="C120" s="70"/>
      <c r="D120" s="3">
        <v>1110</v>
      </c>
      <c r="E120" s="5">
        <f>молодь!E40+ДСЗН!E40</f>
        <v>0</v>
      </c>
      <c r="F120" s="5">
        <f>молодь!F40+ДСЗН!F40</f>
        <v>0</v>
      </c>
      <c r="G120" s="5">
        <f>молодь!G40+ДСЗН!G40</f>
        <v>0</v>
      </c>
    </row>
    <row r="121" spans="1:7" x14ac:dyDescent="0.2">
      <c r="A121" s="68" t="s">
        <v>21</v>
      </c>
      <c r="B121" s="69"/>
      <c r="C121" s="70"/>
      <c r="D121" s="3"/>
      <c r="E121" s="5">
        <f>молодь!E41+ДСЗН!E41</f>
        <v>0</v>
      </c>
      <c r="F121" s="5">
        <f>молодь!F41+ДСЗН!F41</f>
        <v>0</v>
      </c>
      <c r="G121" s="5">
        <f>молодь!G41+ДСЗН!G41</f>
        <v>0</v>
      </c>
    </row>
    <row r="122" spans="1:7" x14ac:dyDescent="0.2">
      <c r="A122" s="68" t="s">
        <v>22</v>
      </c>
      <c r="B122" s="69"/>
      <c r="C122" s="70"/>
      <c r="D122" s="3">
        <v>1120</v>
      </c>
      <c r="E122" s="5">
        <f>молодь!E42+ДСЗН!E42</f>
        <v>0</v>
      </c>
      <c r="F122" s="5">
        <f>молодь!F42+ДСЗН!F42</f>
        <v>0</v>
      </c>
      <c r="G122" s="5">
        <f>молодь!G42+ДСЗН!G42</f>
        <v>0</v>
      </c>
    </row>
    <row r="123" spans="1:7" x14ac:dyDescent="0.2">
      <c r="A123" s="68" t="s">
        <v>23</v>
      </c>
      <c r="B123" s="69"/>
      <c r="C123" s="70"/>
      <c r="D123" s="3">
        <v>1125</v>
      </c>
      <c r="E123" s="5">
        <f>молодь!E43+ДСЗН!E43</f>
        <v>0</v>
      </c>
      <c r="F123" s="5">
        <f>молодь!F43+ДСЗН!F43</f>
        <v>0</v>
      </c>
      <c r="G123" s="5">
        <f>молодь!G43+ДСЗН!G43</f>
        <v>0</v>
      </c>
    </row>
    <row r="124" spans="1:7" x14ac:dyDescent="0.2">
      <c r="A124" s="68" t="s">
        <v>24</v>
      </c>
      <c r="B124" s="69"/>
      <c r="C124" s="70"/>
      <c r="D124" s="3">
        <v>1130</v>
      </c>
      <c r="E124" s="5">
        <f>молодь!E44+ДСЗН!E44</f>
        <v>0</v>
      </c>
      <c r="F124" s="5">
        <f>молодь!F44+ДСЗН!F44</f>
        <v>0</v>
      </c>
      <c r="G124" s="5">
        <f>молодь!G44+ДСЗН!G44</f>
        <v>0</v>
      </c>
    </row>
    <row r="125" spans="1:7" x14ac:dyDescent="0.2">
      <c r="A125" s="68" t="s">
        <v>25</v>
      </c>
      <c r="B125" s="69"/>
      <c r="C125" s="70"/>
      <c r="D125" s="3">
        <v>1135</v>
      </c>
      <c r="E125" s="5">
        <f>молодь!E45+ДСЗН!E45</f>
        <v>0</v>
      </c>
      <c r="F125" s="5">
        <f>молодь!F45+ДСЗН!F45</f>
        <v>0</v>
      </c>
      <c r="G125" s="5">
        <f>молодь!G45+ДСЗН!G45</f>
        <v>0</v>
      </c>
    </row>
    <row r="126" spans="1:7" x14ac:dyDescent="0.2">
      <c r="A126" s="68" t="s">
        <v>26</v>
      </c>
      <c r="B126" s="69"/>
      <c r="C126" s="70"/>
      <c r="D126" s="3">
        <v>1140</v>
      </c>
      <c r="E126" s="5">
        <f>молодь!E46+ДСЗН!E46</f>
        <v>0</v>
      </c>
      <c r="F126" s="5">
        <f>молодь!F46+ДСЗН!F46</f>
        <v>0</v>
      </c>
      <c r="G126" s="5">
        <f>молодь!G46+ДСЗН!G46</f>
        <v>0</v>
      </c>
    </row>
    <row r="127" spans="1:7" x14ac:dyDescent="0.2">
      <c r="A127" s="68" t="s">
        <v>27</v>
      </c>
      <c r="B127" s="69"/>
      <c r="C127" s="70"/>
      <c r="D127" s="3">
        <v>1145</v>
      </c>
      <c r="E127" s="5">
        <f>молодь!E47+ДСЗН!E47</f>
        <v>0</v>
      </c>
      <c r="F127" s="5">
        <f>молодь!F47+ДСЗН!F47</f>
        <v>0</v>
      </c>
      <c r="G127" s="5">
        <f>молодь!G47+ДСЗН!G47</f>
        <v>0</v>
      </c>
    </row>
    <row r="128" spans="1:7" x14ac:dyDescent="0.2">
      <c r="A128" s="68" t="s">
        <v>28</v>
      </c>
      <c r="B128" s="69"/>
      <c r="C128" s="70"/>
      <c r="D128" s="3">
        <v>1150</v>
      </c>
      <c r="E128" s="5">
        <f>молодь!E48+ДСЗН!E48</f>
        <v>0</v>
      </c>
      <c r="F128" s="5">
        <f>молодь!F48+ДСЗН!F48</f>
        <v>0</v>
      </c>
      <c r="G128" s="5">
        <f>молодь!G48+ДСЗН!G48</f>
        <v>0</v>
      </c>
    </row>
    <row r="129" spans="1:7" x14ac:dyDescent="0.2">
      <c r="A129" s="68" t="s">
        <v>29</v>
      </c>
      <c r="B129" s="69"/>
      <c r="C129" s="70"/>
      <c r="D129" s="3">
        <v>1155</v>
      </c>
      <c r="E129" s="5">
        <f>молодь!E49+ДСЗН!E49</f>
        <v>0</v>
      </c>
      <c r="F129" s="5">
        <f>молодь!F49+ДСЗН!F49</f>
        <v>0</v>
      </c>
      <c r="G129" s="5">
        <f>молодь!G49+ДСЗН!G49</f>
        <v>0</v>
      </c>
    </row>
    <row r="130" spans="1:7" ht="23.25" customHeight="1" x14ac:dyDescent="0.2">
      <c r="A130" s="68" t="s">
        <v>82</v>
      </c>
      <c r="B130" s="69"/>
      <c r="C130" s="70"/>
      <c r="D130" s="3"/>
      <c r="E130" s="6"/>
      <c r="F130" s="6"/>
      <c r="G130" s="62"/>
    </row>
    <row r="131" spans="1:7" x14ac:dyDescent="0.2">
      <c r="A131" s="68" t="s">
        <v>31</v>
      </c>
      <c r="B131" s="69"/>
      <c r="C131" s="70"/>
      <c r="D131" s="3">
        <v>1160</v>
      </c>
      <c r="E131" s="5">
        <f>F131+G131</f>
        <v>2933246</v>
      </c>
      <c r="F131" s="5">
        <f>молодь!F51+ДСЗН!F51</f>
        <v>2933246</v>
      </c>
      <c r="G131" s="5">
        <f>молодь!G51+ДСЗН!G51</f>
        <v>0</v>
      </c>
    </row>
    <row r="132" spans="1:7" x14ac:dyDescent="0.2">
      <c r="A132" s="68" t="s">
        <v>32</v>
      </c>
      <c r="B132" s="69"/>
      <c r="C132" s="70"/>
      <c r="D132" s="3">
        <v>1161</v>
      </c>
      <c r="E132" s="5">
        <f>F132+G132</f>
        <v>13440</v>
      </c>
      <c r="F132" s="5">
        <f>молодь!F52+ДСЗН!F52</f>
        <v>13440</v>
      </c>
      <c r="G132" s="5">
        <f>молодь!G52+ДСЗН!G52</f>
        <v>0</v>
      </c>
    </row>
    <row r="133" spans="1:7" x14ac:dyDescent="0.2">
      <c r="A133" s="68" t="s">
        <v>33</v>
      </c>
      <c r="B133" s="69"/>
      <c r="C133" s="70"/>
      <c r="D133" s="3">
        <v>1162</v>
      </c>
      <c r="E133" s="5">
        <f>F133+G133</f>
        <v>2919806</v>
      </c>
      <c r="F133" s="5">
        <f>молодь!F53+ДСЗН!F53</f>
        <v>2919806</v>
      </c>
      <c r="G133" s="5">
        <f>молодь!G53+ДСЗН!G53</f>
        <v>0</v>
      </c>
    </row>
    <row r="134" spans="1:7" x14ac:dyDescent="0.2">
      <c r="A134" s="68" t="s">
        <v>34</v>
      </c>
      <c r="B134" s="69"/>
      <c r="C134" s="70"/>
      <c r="D134" s="3">
        <v>1163</v>
      </c>
      <c r="E134" s="5">
        <f>молодь!E54+ДСЗН!E54</f>
        <v>0</v>
      </c>
      <c r="F134" s="5">
        <f>молодь!F54+ДСЗН!F54</f>
        <v>0</v>
      </c>
      <c r="G134" s="5">
        <f>молодь!G54+ДСЗН!G54</f>
        <v>0</v>
      </c>
    </row>
    <row r="135" spans="1:7" x14ac:dyDescent="0.2">
      <c r="A135" s="68" t="s">
        <v>35</v>
      </c>
      <c r="B135" s="69"/>
      <c r="C135" s="70"/>
      <c r="D135" s="3">
        <v>1165</v>
      </c>
      <c r="E135" s="5">
        <f>молодь!E55+ДСЗН!E55</f>
        <v>0</v>
      </c>
      <c r="F135" s="5">
        <f>молодь!F55+ДСЗН!F55</f>
        <v>0</v>
      </c>
      <c r="G135" s="5">
        <f>молодь!G55+ДСЗН!G55</f>
        <v>0</v>
      </c>
    </row>
    <row r="136" spans="1:7" x14ac:dyDescent="0.2">
      <c r="A136" s="68" t="s">
        <v>36</v>
      </c>
      <c r="B136" s="69"/>
      <c r="C136" s="70"/>
      <c r="D136" s="3"/>
      <c r="E136" s="5">
        <f>молодь!E56+ДСЗН!E56</f>
        <v>0</v>
      </c>
      <c r="F136" s="5">
        <f>молодь!F56+ДСЗН!F56</f>
        <v>0</v>
      </c>
      <c r="G136" s="5">
        <f>молодь!G56+ДСЗН!G56</f>
        <v>0</v>
      </c>
    </row>
    <row r="137" spans="1:7" x14ac:dyDescent="0.2">
      <c r="A137" s="68" t="s">
        <v>37</v>
      </c>
      <c r="B137" s="69"/>
      <c r="C137" s="70"/>
      <c r="D137" s="3">
        <v>1170</v>
      </c>
      <c r="E137" s="5">
        <f>молодь!E57+ДСЗН!E57</f>
        <v>0</v>
      </c>
      <c r="F137" s="5">
        <f>молодь!F57+ДСЗН!F57</f>
        <v>0</v>
      </c>
      <c r="G137" s="5">
        <f>молодь!G57+ДСЗН!G57</f>
        <v>0</v>
      </c>
    </row>
    <row r="138" spans="1:7" x14ac:dyDescent="0.2">
      <c r="A138" s="68" t="s">
        <v>83</v>
      </c>
      <c r="B138" s="69"/>
      <c r="C138" s="70"/>
      <c r="D138" s="3">
        <v>1175</v>
      </c>
      <c r="E138" s="5">
        <f>молодь!E58+ДСЗН!E58</f>
        <v>0</v>
      </c>
      <c r="F138" s="5">
        <f>молодь!F58+ДСЗН!F58</f>
        <v>0</v>
      </c>
      <c r="G138" s="5">
        <f>молодь!G58+ДСЗН!G58</f>
        <v>0</v>
      </c>
    </row>
    <row r="139" spans="1:7" x14ac:dyDescent="0.2">
      <c r="A139" s="68" t="s">
        <v>39</v>
      </c>
      <c r="B139" s="69"/>
      <c r="C139" s="70"/>
      <c r="D139" s="3">
        <v>1176</v>
      </c>
      <c r="E139" s="5">
        <f>молодь!E59+ДСЗН!E59</f>
        <v>0</v>
      </c>
      <c r="F139" s="5">
        <f>молодь!F59+ДСЗН!F59</f>
        <v>0</v>
      </c>
      <c r="G139" s="5">
        <f>молодь!G59+ДСЗН!G59</f>
        <v>0</v>
      </c>
    </row>
    <row r="140" spans="1:7" x14ac:dyDescent="0.2">
      <c r="A140" s="68" t="s">
        <v>40</v>
      </c>
      <c r="B140" s="69"/>
      <c r="C140" s="70"/>
      <c r="D140" s="3">
        <v>1177</v>
      </c>
      <c r="E140" s="5">
        <f>молодь!E60+ДСЗН!E60</f>
        <v>0</v>
      </c>
      <c r="F140" s="5">
        <f>молодь!F60+ДСЗН!F60</f>
        <v>0</v>
      </c>
      <c r="G140" s="5">
        <f>молодь!G60+ДСЗН!G60</f>
        <v>0</v>
      </c>
    </row>
    <row r="141" spans="1:7" x14ac:dyDescent="0.2">
      <c r="A141" s="68" t="s">
        <v>41</v>
      </c>
      <c r="B141" s="69"/>
      <c r="C141" s="70"/>
      <c r="D141" s="3">
        <v>1180</v>
      </c>
      <c r="E141" s="5">
        <f>молодь!E61+ДСЗН!E61</f>
        <v>0</v>
      </c>
      <c r="F141" s="5">
        <f>молодь!F61+ДСЗН!F61</f>
        <v>0</v>
      </c>
      <c r="G141" s="5">
        <f>молодь!G61+ДСЗН!G61</f>
        <v>0</v>
      </c>
    </row>
    <row r="142" spans="1:7" x14ac:dyDescent="0.2">
      <c r="A142" s="65" t="s">
        <v>42</v>
      </c>
      <c r="B142" s="66"/>
      <c r="C142" s="67"/>
      <c r="D142" s="2">
        <v>1195</v>
      </c>
      <c r="E142" s="5">
        <f>F142+G142</f>
        <v>2933246</v>
      </c>
      <c r="F142" s="5">
        <f>молодь!F62+ДСЗН!F62</f>
        <v>2933246</v>
      </c>
      <c r="G142" s="5">
        <f>молодь!G62+ДСЗН!G62</f>
        <v>0</v>
      </c>
    </row>
    <row r="143" spans="1:7" ht="24" customHeight="1" x14ac:dyDescent="0.2">
      <c r="A143" s="65" t="s">
        <v>81</v>
      </c>
      <c r="B143" s="66"/>
      <c r="C143" s="67"/>
      <c r="D143" s="2">
        <v>1200</v>
      </c>
      <c r="E143" s="5">
        <f>F143+G143</f>
        <v>0</v>
      </c>
      <c r="F143" s="5">
        <f>молодь!F63+ДСЗН!F63</f>
        <v>0</v>
      </c>
      <c r="G143" s="5">
        <f>молодь!G63+ДСЗН!G63</f>
        <v>0</v>
      </c>
    </row>
    <row r="144" spans="1:7" ht="25.5" customHeight="1" x14ac:dyDescent="0.2">
      <c r="A144" s="65" t="s">
        <v>0</v>
      </c>
      <c r="B144" s="66"/>
      <c r="C144" s="67"/>
      <c r="D144" s="2">
        <v>1300</v>
      </c>
      <c r="E144" s="5">
        <f>F144+G144</f>
        <v>2936628</v>
      </c>
      <c r="F144" s="5">
        <f>молодь!F64+ДСЗН!F64</f>
        <v>2934075</v>
      </c>
      <c r="G144" s="5">
        <f>молодь!G64+ДСЗН!G64</f>
        <v>2553</v>
      </c>
    </row>
    <row r="145" spans="1:7" ht="25.5" x14ac:dyDescent="0.2">
      <c r="A145" s="77" t="s">
        <v>44</v>
      </c>
      <c r="B145" s="78"/>
      <c r="C145" s="79"/>
      <c r="D145" s="2" t="s">
        <v>2</v>
      </c>
      <c r="E145" s="77" t="s">
        <v>70</v>
      </c>
      <c r="F145" s="79"/>
      <c r="G145" s="80" t="s">
        <v>71</v>
      </c>
    </row>
    <row r="146" spans="1:7" x14ac:dyDescent="0.2">
      <c r="A146" s="33"/>
      <c r="B146" s="34"/>
      <c r="C146" s="35"/>
      <c r="D146" s="2"/>
      <c r="E146" s="2" t="s">
        <v>68</v>
      </c>
      <c r="F146" s="2" t="s">
        <v>69</v>
      </c>
      <c r="G146" s="81"/>
    </row>
    <row r="147" spans="1:7" x14ac:dyDescent="0.2">
      <c r="A147" s="77">
        <v>1</v>
      </c>
      <c r="B147" s="78"/>
      <c r="C147" s="79"/>
      <c r="D147" s="2">
        <v>2</v>
      </c>
      <c r="E147" s="2">
        <v>3</v>
      </c>
      <c r="F147" s="2">
        <v>4</v>
      </c>
      <c r="G147" s="2">
        <v>5</v>
      </c>
    </row>
    <row r="148" spans="1:7" ht="23.25" customHeight="1" x14ac:dyDescent="0.2">
      <c r="A148" s="71" t="s">
        <v>45</v>
      </c>
      <c r="B148" s="72"/>
      <c r="C148" s="72"/>
      <c r="D148" s="72"/>
      <c r="E148" s="72"/>
      <c r="F148" s="72"/>
      <c r="G148" s="73"/>
    </row>
    <row r="149" spans="1:7" x14ac:dyDescent="0.2">
      <c r="A149" s="68" t="s">
        <v>46</v>
      </c>
      <c r="B149" s="69"/>
      <c r="C149" s="70"/>
      <c r="D149" s="3">
        <v>1400</v>
      </c>
      <c r="E149" s="5">
        <f t="shared" ref="E149:E155" si="0">F149+G149</f>
        <v>11200</v>
      </c>
      <c r="F149" s="5">
        <f>молодь!F69+ДСЗН!F68</f>
        <v>0</v>
      </c>
      <c r="G149" s="5">
        <f>молодь!G69</f>
        <v>11200</v>
      </c>
    </row>
    <row r="150" spans="1:7" x14ac:dyDescent="0.2">
      <c r="A150" s="68" t="s">
        <v>47</v>
      </c>
      <c r="B150" s="69"/>
      <c r="C150" s="70"/>
      <c r="D150" s="3">
        <v>1410</v>
      </c>
      <c r="E150" s="5">
        <f>молодь!E70+ДСЗН!E69</f>
        <v>0</v>
      </c>
      <c r="F150" s="5">
        <f>молодь!F70+ДСЗН!F69</f>
        <v>0</v>
      </c>
      <c r="G150" s="5">
        <f>молодь!G70</f>
        <v>0</v>
      </c>
    </row>
    <row r="151" spans="1:7" x14ac:dyDescent="0.2">
      <c r="A151" s="68" t="s">
        <v>48</v>
      </c>
      <c r="B151" s="69"/>
      <c r="C151" s="70"/>
      <c r="D151" s="3">
        <v>1420</v>
      </c>
      <c r="E151" s="5">
        <f t="shared" si="0"/>
        <v>2925428</v>
      </c>
      <c r="F151" s="5">
        <f>молодь!F71+ДСЗН!F70</f>
        <v>2934075</v>
      </c>
      <c r="G151" s="5">
        <f>молодь!G71</f>
        <v>-8647</v>
      </c>
    </row>
    <row r="152" spans="1:7" x14ac:dyDescent="0.2">
      <c r="A152" s="68" t="s">
        <v>49</v>
      </c>
      <c r="B152" s="69"/>
      <c r="C152" s="70"/>
      <c r="D152" s="3">
        <v>1430</v>
      </c>
      <c r="E152" s="5">
        <f t="shared" si="0"/>
        <v>0</v>
      </c>
      <c r="F152" s="5">
        <f>молодь!F72+ДСЗН!F71</f>
        <v>0</v>
      </c>
      <c r="G152" s="5">
        <f>молодь!G72</f>
        <v>0</v>
      </c>
    </row>
    <row r="153" spans="1:7" x14ac:dyDescent="0.2">
      <c r="A153" s="68" t="s">
        <v>50</v>
      </c>
      <c r="B153" s="69"/>
      <c r="C153" s="70"/>
      <c r="D153" s="3">
        <v>1440</v>
      </c>
      <c r="E153" s="5">
        <f t="shared" si="0"/>
        <v>0</v>
      </c>
      <c r="F153" s="5">
        <f>молодь!F73+ДСЗН!F72</f>
        <v>0</v>
      </c>
      <c r="G153" s="5">
        <f>молодь!G73</f>
        <v>0</v>
      </c>
    </row>
    <row r="154" spans="1:7" x14ac:dyDescent="0.2">
      <c r="A154" s="68" t="s">
        <v>51</v>
      </c>
      <c r="B154" s="69"/>
      <c r="C154" s="70"/>
      <c r="D154" s="3">
        <v>1450</v>
      </c>
      <c r="E154" s="5">
        <f t="shared" si="0"/>
        <v>0</v>
      </c>
      <c r="F154" s="5">
        <f>молодь!F74+ДСЗН!F73</f>
        <v>0</v>
      </c>
      <c r="G154" s="5">
        <f>молодь!G74</f>
        <v>0</v>
      </c>
    </row>
    <row r="155" spans="1:7" x14ac:dyDescent="0.2">
      <c r="A155" s="65" t="s">
        <v>17</v>
      </c>
      <c r="B155" s="66"/>
      <c r="C155" s="67"/>
      <c r="D155" s="2">
        <v>1495</v>
      </c>
      <c r="E155" s="5">
        <f t="shared" si="0"/>
        <v>2936628</v>
      </c>
      <c r="F155" s="5">
        <f>молодь!F75+ДСЗН!F74</f>
        <v>2934075</v>
      </c>
      <c r="G155" s="5">
        <f>молодь!G75</f>
        <v>2553</v>
      </c>
    </row>
    <row r="156" spans="1:7" ht="21.75" customHeight="1" x14ac:dyDescent="0.2">
      <c r="A156" s="74" t="s">
        <v>52</v>
      </c>
      <c r="B156" s="75"/>
      <c r="C156" s="75"/>
      <c r="D156" s="75"/>
      <c r="E156" s="75"/>
      <c r="F156" s="75"/>
      <c r="G156" s="76"/>
    </row>
    <row r="157" spans="1:7" x14ac:dyDescent="0.2">
      <c r="A157" s="68" t="s">
        <v>53</v>
      </c>
      <c r="B157" s="69"/>
      <c r="C157" s="70"/>
      <c r="D157" s="3"/>
      <c r="E157" s="5">
        <f>молодь!E77+ДСЗН!E76</f>
        <v>0</v>
      </c>
      <c r="F157" s="5">
        <f>молодь!F77+ДСЗН!F76</f>
        <v>0</v>
      </c>
      <c r="G157" s="5">
        <f>молодь!G78+ДСЗН!G77</f>
        <v>0</v>
      </c>
    </row>
    <row r="158" spans="1:7" x14ac:dyDescent="0.2">
      <c r="A158" s="68" t="s">
        <v>54</v>
      </c>
      <c r="B158" s="69"/>
      <c r="C158" s="70"/>
      <c r="D158" s="3">
        <v>1500</v>
      </c>
      <c r="E158" s="5">
        <f>молодь!E78+ДСЗН!E77</f>
        <v>0</v>
      </c>
      <c r="F158" s="5">
        <f>молодь!F78+ДСЗН!F77</f>
        <v>0</v>
      </c>
      <c r="G158" s="5">
        <f>молодь!G78</f>
        <v>0</v>
      </c>
    </row>
    <row r="159" spans="1:7" x14ac:dyDescent="0.2">
      <c r="A159" s="68" t="s">
        <v>55</v>
      </c>
      <c r="B159" s="69"/>
      <c r="C159" s="70"/>
      <c r="D159" s="3">
        <v>1510</v>
      </c>
      <c r="E159" s="5">
        <f>молодь!E79+ДСЗН!E78</f>
        <v>0</v>
      </c>
      <c r="F159" s="5">
        <f>молодь!F79+ДСЗН!F78</f>
        <v>0</v>
      </c>
      <c r="G159" s="5">
        <f>молодь!G79</f>
        <v>0</v>
      </c>
    </row>
    <row r="160" spans="1:7" x14ac:dyDescent="0.2">
      <c r="A160" s="68" t="s">
        <v>56</v>
      </c>
      <c r="B160" s="69"/>
      <c r="C160" s="70"/>
      <c r="D160" s="3">
        <v>1520</v>
      </c>
      <c r="E160" s="5">
        <f>молодь!E80+ДСЗН!E79</f>
        <v>0</v>
      </c>
      <c r="F160" s="5">
        <f>молодь!F80+ДСЗН!F79</f>
        <v>0</v>
      </c>
      <c r="G160" s="5">
        <f>молодь!G80</f>
        <v>0</v>
      </c>
    </row>
    <row r="161" spans="1:7" x14ac:dyDescent="0.2">
      <c r="A161" s="68" t="s">
        <v>57</v>
      </c>
      <c r="B161" s="69"/>
      <c r="C161" s="70"/>
      <c r="D161" s="3">
        <v>1530</v>
      </c>
      <c r="E161" s="5">
        <f>молодь!E81+ДСЗН!E80</f>
        <v>0</v>
      </c>
      <c r="F161" s="5">
        <f>молодь!F81+ДСЗН!F80</f>
        <v>0</v>
      </c>
      <c r="G161" s="5">
        <f>молодь!G81</f>
        <v>0</v>
      </c>
    </row>
    <row r="162" spans="1:7" x14ac:dyDescent="0.2">
      <c r="A162" s="68" t="s">
        <v>58</v>
      </c>
      <c r="B162" s="69"/>
      <c r="C162" s="70"/>
      <c r="D162" s="3"/>
      <c r="E162" s="5">
        <f>молодь!E82+ДСЗН!E81</f>
        <v>0</v>
      </c>
      <c r="F162" s="5">
        <f>молодь!F82+ДСЗН!F81</f>
        <v>0</v>
      </c>
      <c r="G162" s="5">
        <f>молодь!G82</f>
        <v>0</v>
      </c>
    </row>
    <row r="163" spans="1:7" x14ac:dyDescent="0.2">
      <c r="A163" s="68" t="s">
        <v>59</v>
      </c>
      <c r="B163" s="69"/>
      <c r="C163" s="70"/>
      <c r="D163" s="3">
        <v>1540</v>
      </c>
      <c r="E163" s="5">
        <f>молодь!E83+ДСЗН!E82</f>
        <v>0</v>
      </c>
      <c r="F163" s="5">
        <f>молодь!F83+ДСЗН!F82</f>
        <v>0</v>
      </c>
      <c r="G163" s="5">
        <f>молодь!G83</f>
        <v>0</v>
      </c>
    </row>
    <row r="164" spans="1:7" x14ac:dyDescent="0.2">
      <c r="A164" s="68" t="s">
        <v>23</v>
      </c>
      <c r="B164" s="69"/>
      <c r="C164" s="70"/>
      <c r="D164" s="3">
        <v>1545</v>
      </c>
      <c r="E164" s="5">
        <f>молодь!E84+ДСЗН!E83</f>
        <v>0</v>
      </c>
      <c r="F164" s="5">
        <f>молодь!F84+ДСЗН!F83</f>
        <v>0</v>
      </c>
      <c r="G164" s="5">
        <f>молодь!G84</f>
        <v>0</v>
      </c>
    </row>
    <row r="165" spans="1:7" x14ac:dyDescent="0.2">
      <c r="A165" s="68" t="s">
        <v>55</v>
      </c>
      <c r="B165" s="69"/>
      <c r="C165" s="70"/>
      <c r="D165" s="3">
        <v>1550</v>
      </c>
      <c r="E165" s="5">
        <f>молодь!E85+ДСЗН!E84</f>
        <v>0</v>
      </c>
      <c r="F165" s="5">
        <f>молодь!F85+ДСЗН!F84</f>
        <v>0</v>
      </c>
      <c r="G165" s="5">
        <f>молодь!G85</f>
        <v>0</v>
      </c>
    </row>
    <row r="166" spans="1:7" x14ac:dyDescent="0.2">
      <c r="A166" s="68" t="s">
        <v>60</v>
      </c>
      <c r="B166" s="69"/>
      <c r="C166" s="70"/>
      <c r="D166" s="3">
        <v>1555</v>
      </c>
      <c r="E166" s="5">
        <f>молодь!E86+ДСЗН!E85</f>
        <v>0</v>
      </c>
      <c r="F166" s="5">
        <f>молодь!F86+ДСЗН!F85</f>
        <v>0</v>
      </c>
      <c r="G166" s="5">
        <f>молодь!G86</f>
        <v>0</v>
      </c>
    </row>
    <row r="167" spans="1:7" x14ac:dyDescent="0.2">
      <c r="A167" s="68" t="s">
        <v>61</v>
      </c>
      <c r="B167" s="69"/>
      <c r="C167" s="70"/>
      <c r="D167" s="3">
        <v>1560</v>
      </c>
      <c r="E167" s="5">
        <f>молодь!E87+ДСЗН!E86</f>
        <v>0</v>
      </c>
      <c r="F167" s="5">
        <f>молодь!F87+ДСЗН!F86</f>
        <v>0</v>
      </c>
      <c r="G167" s="5">
        <f>молодь!G87</f>
        <v>0</v>
      </c>
    </row>
    <row r="168" spans="1:7" x14ac:dyDescent="0.2">
      <c r="A168" s="68" t="s">
        <v>26</v>
      </c>
      <c r="B168" s="69"/>
      <c r="C168" s="70"/>
      <c r="D168" s="3">
        <v>1565</v>
      </c>
      <c r="E168" s="5">
        <f>молодь!E88+ДСЗН!E87</f>
        <v>0</v>
      </c>
      <c r="F168" s="5">
        <f>молодь!F88+ДСЗН!F87</f>
        <v>0</v>
      </c>
      <c r="G168" s="5">
        <f>молодь!G88</f>
        <v>0</v>
      </c>
    </row>
    <row r="169" spans="1:7" x14ac:dyDescent="0.2">
      <c r="A169" s="68" t="s">
        <v>27</v>
      </c>
      <c r="B169" s="69"/>
      <c r="C169" s="70"/>
      <c r="D169" s="3">
        <v>1570</v>
      </c>
      <c r="E169" s="5">
        <f>молодь!E89+ДСЗН!E88</f>
        <v>0</v>
      </c>
      <c r="F169" s="5">
        <f>молодь!F89+ДСЗН!F88</f>
        <v>0</v>
      </c>
      <c r="G169" s="5">
        <f>молодь!G89</f>
        <v>0</v>
      </c>
    </row>
    <row r="170" spans="1:7" x14ac:dyDescent="0.2">
      <c r="A170" s="68" t="s">
        <v>62</v>
      </c>
      <c r="B170" s="69"/>
      <c r="C170" s="70"/>
      <c r="D170" s="3">
        <v>1575</v>
      </c>
      <c r="E170" s="5">
        <f>молодь!E90+ДСЗН!E89</f>
        <v>0</v>
      </c>
      <c r="F170" s="5">
        <f>молодь!F90+ДСЗН!F89</f>
        <v>0</v>
      </c>
      <c r="G170" s="5">
        <f>молодь!G90</f>
        <v>0</v>
      </c>
    </row>
    <row r="171" spans="1:7" x14ac:dyDescent="0.2">
      <c r="A171" s="65" t="s">
        <v>42</v>
      </c>
      <c r="B171" s="66"/>
      <c r="C171" s="67"/>
      <c r="D171" s="2">
        <v>1595</v>
      </c>
      <c r="E171" s="5">
        <f>молодь!E91+ДСЗН!E90</f>
        <v>0</v>
      </c>
      <c r="F171" s="5">
        <f>молодь!F91+ДСЗН!F90</f>
        <v>0</v>
      </c>
      <c r="G171" s="5">
        <f>молодь!G91</f>
        <v>0</v>
      </c>
    </row>
    <row r="172" spans="1:7" ht="21" customHeight="1" x14ac:dyDescent="0.2">
      <c r="A172" s="65" t="s">
        <v>63</v>
      </c>
      <c r="B172" s="66"/>
      <c r="C172" s="67"/>
      <c r="D172" s="2">
        <v>1600</v>
      </c>
      <c r="E172" s="5">
        <f>молодь!E92+ДСЗН!E91</f>
        <v>0</v>
      </c>
      <c r="F172" s="5">
        <f>молодь!F92+ДСЗН!F91</f>
        <v>0</v>
      </c>
      <c r="G172" s="5">
        <f>молодь!G92</f>
        <v>0</v>
      </c>
    </row>
    <row r="173" spans="1:7" ht="21.75" customHeight="1" x14ac:dyDescent="0.2">
      <c r="A173" s="65" t="s">
        <v>64</v>
      </c>
      <c r="B173" s="66"/>
      <c r="C173" s="67"/>
      <c r="D173" s="2">
        <v>1700</v>
      </c>
      <c r="E173" s="5">
        <f>молодь!E93+ДСЗН!E92</f>
        <v>0</v>
      </c>
      <c r="F173" s="5">
        <f>молодь!F93+ДСЗН!F92</f>
        <v>0</v>
      </c>
      <c r="G173" s="5">
        <f>молодь!G93</f>
        <v>0</v>
      </c>
    </row>
    <row r="174" spans="1:7" ht="21" customHeight="1" x14ac:dyDescent="0.2">
      <c r="A174" s="65" t="s">
        <v>0</v>
      </c>
      <c r="B174" s="66"/>
      <c r="C174" s="67"/>
      <c r="D174" s="2">
        <v>1800</v>
      </c>
      <c r="E174" s="5">
        <f>F174+G174</f>
        <v>2936628</v>
      </c>
      <c r="F174" s="5">
        <f>молодь!F94+ДСЗН!F93</f>
        <v>2934075</v>
      </c>
      <c r="G174" s="5">
        <f>молодь!G94</f>
        <v>2553</v>
      </c>
    </row>
    <row r="176" spans="1:7" ht="14.25" x14ac:dyDescent="0.2">
      <c r="A176" s="64" t="s">
        <v>77</v>
      </c>
      <c r="B176" s="64"/>
      <c r="C176" s="64"/>
      <c r="D176" s="64"/>
      <c r="E176" s="64"/>
    </row>
  </sheetData>
  <mergeCells count="169">
    <mergeCell ref="A22:C22"/>
    <mergeCell ref="A23:C23"/>
    <mergeCell ref="A24:C24"/>
    <mergeCell ref="A41:C41"/>
    <mergeCell ref="A42:C42"/>
    <mergeCell ref="A43:C43"/>
    <mergeCell ref="E3:G3"/>
    <mergeCell ref="A99:C99"/>
    <mergeCell ref="A101:C101"/>
    <mergeCell ref="A17:C18"/>
    <mergeCell ref="D17:D18"/>
    <mergeCell ref="E17:F17"/>
    <mergeCell ref="G17:G18"/>
    <mergeCell ref="A19:C19"/>
    <mergeCell ref="E4:G4"/>
    <mergeCell ref="A44:C44"/>
    <mergeCell ref="A47:C47"/>
    <mergeCell ref="A46:C46"/>
    <mergeCell ref="G65:G66"/>
    <mergeCell ref="A54:C54"/>
    <mergeCell ref="A55:C55"/>
    <mergeCell ref="A56:C56"/>
    <mergeCell ref="A57:C57"/>
    <mergeCell ref="A51:C51"/>
    <mergeCell ref="A8:G8"/>
    <mergeCell ref="A9:G9"/>
    <mergeCell ref="A7:G7"/>
    <mergeCell ref="A10:G10"/>
    <mergeCell ref="A174:C174"/>
    <mergeCell ref="A30:C30"/>
    <mergeCell ref="A31:C31"/>
    <mergeCell ref="A147:C147"/>
    <mergeCell ref="A149:C149"/>
    <mergeCell ref="A48:C48"/>
    <mergeCell ref="A28:C28"/>
    <mergeCell ref="A29:C29"/>
    <mergeCell ref="A128:C128"/>
    <mergeCell ref="A114:C114"/>
    <mergeCell ref="A115:C115"/>
    <mergeCell ref="A121:C121"/>
    <mergeCell ref="A122:C122"/>
    <mergeCell ref="A123:C123"/>
    <mergeCell ref="A124:C124"/>
    <mergeCell ref="A59:C59"/>
    <mergeCell ref="A126:C126"/>
    <mergeCell ref="A127:C127"/>
    <mergeCell ref="A20:G20"/>
    <mergeCell ref="A21:C21"/>
    <mergeCell ref="A35:C35"/>
    <mergeCell ref="A36:C36"/>
    <mergeCell ref="A37:C37"/>
    <mergeCell ref="A25:C25"/>
    <mergeCell ref="A26:C26"/>
    <mergeCell ref="A27:C27"/>
    <mergeCell ref="A32:C32"/>
    <mergeCell ref="A33:C33"/>
    <mergeCell ref="A34:C34"/>
    <mergeCell ref="A173:C173"/>
    <mergeCell ref="A38:G38"/>
    <mergeCell ref="A49:C49"/>
    <mergeCell ref="A39:C39"/>
    <mergeCell ref="A50:C50"/>
    <mergeCell ref="A45:C45"/>
    <mergeCell ref="A40:C40"/>
    <mergeCell ref="A172:C172"/>
    <mergeCell ref="A151:C151"/>
    <mergeCell ref="A152:C152"/>
    <mergeCell ref="A102:C102"/>
    <mergeCell ref="A52:C52"/>
    <mergeCell ref="A125:C125"/>
    <mergeCell ref="A118:G118"/>
    <mergeCell ref="A112:C112"/>
    <mergeCell ref="A109:C109"/>
    <mergeCell ref="A110:C110"/>
    <mergeCell ref="A111:C111"/>
    <mergeCell ref="A113:C113"/>
    <mergeCell ref="A119:C119"/>
    <mergeCell ref="A120:C120"/>
    <mergeCell ref="A108:C108"/>
    <mergeCell ref="G97:G98"/>
    <mergeCell ref="A100:G100"/>
    <mergeCell ref="A58:C58"/>
    <mergeCell ref="A61:C61"/>
    <mergeCell ref="A62:C62"/>
    <mergeCell ref="A53:C53"/>
    <mergeCell ref="A60:C60"/>
    <mergeCell ref="A161:C161"/>
    <mergeCell ref="A159:C159"/>
    <mergeCell ref="A160:C160"/>
    <mergeCell ref="A156:G156"/>
    <mergeCell ref="A158:C158"/>
    <mergeCell ref="A150:C150"/>
    <mergeCell ref="A153:C153"/>
    <mergeCell ref="A154:C154"/>
    <mergeCell ref="A155:C155"/>
    <mergeCell ref="A157:C157"/>
    <mergeCell ref="A103:C103"/>
    <mergeCell ref="A129:C129"/>
    <mergeCell ref="A116:C116"/>
    <mergeCell ref="A117:C117"/>
    <mergeCell ref="E145:F145"/>
    <mergeCell ref="G145:G146"/>
    <mergeCell ref="A145:C145"/>
    <mergeCell ref="A134:C134"/>
    <mergeCell ref="A135:C135"/>
    <mergeCell ref="A75:C75"/>
    <mergeCell ref="A76:G76"/>
    <mergeCell ref="A77:C77"/>
    <mergeCell ref="A80:C80"/>
    <mergeCell ref="A79:C79"/>
    <mergeCell ref="A78:C78"/>
    <mergeCell ref="A73:C73"/>
    <mergeCell ref="A74:C74"/>
    <mergeCell ref="A63:C63"/>
    <mergeCell ref="A67:C67"/>
    <mergeCell ref="A71:C71"/>
    <mergeCell ref="A72:C72"/>
    <mergeCell ref="A68:G68"/>
    <mergeCell ref="E65:F65"/>
    <mergeCell ref="A69:C69"/>
    <mergeCell ref="A70:C70"/>
    <mergeCell ref="A64:C64"/>
    <mergeCell ref="A65:C65"/>
    <mergeCell ref="A132:C132"/>
    <mergeCell ref="A133:C133"/>
    <mergeCell ref="A164:C164"/>
    <mergeCell ref="A165:C165"/>
    <mergeCell ref="A148:G148"/>
    <mergeCell ref="A170:C170"/>
    <mergeCell ref="A86:C86"/>
    <mergeCell ref="A87:C87"/>
    <mergeCell ref="A81:C81"/>
    <mergeCell ref="A82:C82"/>
    <mergeCell ref="A83:C83"/>
    <mergeCell ref="A88:C88"/>
    <mergeCell ref="A84:C84"/>
    <mergeCell ref="A85:C85"/>
    <mergeCell ref="A136:C136"/>
    <mergeCell ref="A97:C98"/>
    <mergeCell ref="D97:D98"/>
    <mergeCell ref="A104:C104"/>
    <mergeCell ref="A105:C105"/>
    <mergeCell ref="A106:C106"/>
    <mergeCell ref="A107:C107"/>
    <mergeCell ref="E97:F97"/>
    <mergeCell ref="A176:E176"/>
    <mergeCell ref="A94:C94"/>
    <mergeCell ref="A89:C89"/>
    <mergeCell ref="A90:C90"/>
    <mergeCell ref="A91:C91"/>
    <mergeCell ref="A92:C92"/>
    <mergeCell ref="A93:C93"/>
    <mergeCell ref="A137:C137"/>
    <mergeCell ref="A138:C138"/>
    <mergeCell ref="A168:C168"/>
    <mergeCell ref="A166:C166"/>
    <mergeCell ref="A167:C167"/>
    <mergeCell ref="A163:C163"/>
    <mergeCell ref="A169:C169"/>
    <mergeCell ref="A162:C162"/>
    <mergeCell ref="A139:C139"/>
    <mergeCell ref="A140:C140"/>
    <mergeCell ref="A141:C141"/>
    <mergeCell ref="A142:C142"/>
    <mergeCell ref="A143:C143"/>
    <mergeCell ref="A171:C171"/>
    <mergeCell ref="A144:C144"/>
    <mergeCell ref="A130:C130"/>
    <mergeCell ref="A131:C131"/>
  </mergeCells>
  <phoneticPr fontId="8" type="noConversion"/>
  <pageMargins left="1.1811023622047245" right="0.39370078740157483" top="0.78740157480314965" bottom="0.78740157480314965" header="0.51181102362204722" footer="0.51181102362204722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 enableFormatConditionsCalculation="0">
    <tabColor rgb="FFFFC000"/>
  </sheetPr>
  <dimension ref="A1:M174"/>
  <sheetViews>
    <sheetView topLeftCell="A145" workbookViewId="0">
      <selection activeCell="F171" sqref="F171"/>
    </sheetView>
  </sheetViews>
  <sheetFormatPr defaultRowHeight="12.75" x14ac:dyDescent="0.2"/>
  <cols>
    <col min="1" max="1" width="30.28515625" style="1" customWidth="1"/>
    <col min="2" max="2" width="26.42578125" style="1" customWidth="1"/>
    <col min="3" max="3" width="10.85546875" style="1" customWidth="1"/>
    <col min="4" max="4" width="5.85546875" style="1" customWidth="1"/>
    <col min="5" max="5" width="13.42578125" style="1" customWidth="1"/>
    <col min="6" max="6" width="13.5703125" style="1" customWidth="1"/>
  </cols>
  <sheetData>
    <row r="1" spans="1:6" s="38" customFormat="1" x14ac:dyDescent="0.2">
      <c r="A1" s="37"/>
      <c r="B1" s="37"/>
      <c r="C1" s="37"/>
      <c r="D1" s="96"/>
      <c r="E1" s="97"/>
      <c r="F1" s="97"/>
    </row>
    <row r="2" spans="1:6" s="38" customFormat="1" x14ac:dyDescent="0.2">
      <c r="A2" s="37"/>
      <c r="B2" s="37"/>
      <c r="C2" s="37"/>
      <c r="D2" s="97"/>
      <c r="E2" s="97"/>
      <c r="F2" s="97"/>
    </row>
    <row r="3" spans="1:6" s="38" customFormat="1" x14ac:dyDescent="0.2">
      <c r="A3" s="37"/>
      <c r="B3" s="37"/>
      <c r="C3" s="37"/>
      <c r="D3" s="97"/>
      <c r="E3" s="97"/>
      <c r="F3" s="97"/>
    </row>
    <row r="4" spans="1:6" s="38" customFormat="1" x14ac:dyDescent="0.2">
      <c r="A4" s="37"/>
      <c r="B4" s="37"/>
      <c r="C4" s="37"/>
      <c r="D4" s="37"/>
      <c r="E4" s="37"/>
      <c r="F4" s="37"/>
    </row>
    <row r="5" spans="1:6" s="38" customFormat="1" x14ac:dyDescent="0.2">
      <c r="A5" s="37"/>
      <c r="B5" s="37"/>
      <c r="C5" s="37"/>
      <c r="D5" s="98"/>
      <c r="E5" s="98"/>
      <c r="F5" s="98"/>
    </row>
    <row r="6" spans="1:6" s="38" customFormat="1" x14ac:dyDescent="0.2">
      <c r="A6" s="37"/>
      <c r="B6" s="99"/>
      <c r="C6" s="99"/>
      <c r="D6" s="32"/>
      <c r="E6" s="32"/>
      <c r="F6" s="39"/>
    </row>
    <row r="7" spans="1:6" s="38" customFormat="1" x14ac:dyDescent="0.2">
      <c r="A7" s="40"/>
      <c r="B7" s="50"/>
      <c r="C7" s="41"/>
      <c r="D7" s="95"/>
      <c r="E7" s="98"/>
      <c r="F7" s="98"/>
    </row>
    <row r="8" spans="1:6" s="38" customFormat="1" x14ac:dyDescent="0.2">
      <c r="A8" s="40"/>
      <c r="B8" s="50"/>
      <c r="C8" s="41"/>
      <c r="D8" s="98"/>
      <c r="E8" s="98"/>
      <c r="F8" s="98"/>
    </row>
    <row r="9" spans="1:6" s="38" customFormat="1" x14ac:dyDescent="0.2">
      <c r="A9" s="42"/>
      <c r="B9" s="51"/>
      <c r="C9" s="41"/>
      <c r="D9" s="98"/>
      <c r="E9" s="98"/>
      <c r="F9" s="98"/>
    </row>
    <row r="10" spans="1:6" s="38" customFormat="1" x14ac:dyDescent="0.2">
      <c r="A10" s="40"/>
      <c r="B10" s="43"/>
      <c r="C10" s="41"/>
      <c r="D10" s="95"/>
      <c r="E10" s="95"/>
      <c r="F10" s="95"/>
    </row>
    <row r="11" spans="1:6" s="38" customFormat="1" x14ac:dyDescent="0.2">
      <c r="A11" s="40"/>
      <c r="B11" s="43"/>
      <c r="C11" s="41"/>
      <c r="D11" s="95"/>
      <c r="E11" s="95"/>
      <c r="F11" s="95"/>
    </row>
    <row r="12" spans="1:6" s="38" customFormat="1" x14ac:dyDescent="0.2">
      <c r="A12" s="44"/>
      <c r="B12" s="37"/>
      <c r="C12" s="37"/>
      <c r="D12" s="98"/>
      <c r="E12" s="98"/>
      <c r="F12" s="98"/>
    </row>
    <row r="13" spans="1:6" s="38" customFormat="1" x14ac:dyDescent="0.2">
      <c r="A13" s="44"/>
      <c r="B13" s="37"/>
      <c r="C13" s="37"/>
      <c r="D13" s="37"/>
      <c r="E13" s="37"/>
      <c r="F13" s="37"/>
    </row>
    <row r="14" spans="1:6" s="38" customFormat="1" x14ac:dyDescent="0.2">
      <c r="A14" s="100"/>
      <c r="B14" s="100"/>
      <c r="C14" s="100"/>
      <c r="D14" s="100"/>
      <c r="E14" s="100"/>
      <c r="F14" s="100"/>
    </row>
    <row r="15" spans="1:6" s="38" customFormat="1" x14ac:dyDescent="0.2">
      <c r="A15" s="100"/>
      <c r="B15" s="100"/>
      <c r="C15" s="100"/>
      <c r="D15" s="100"/>
      <c r="E15" s="100"/>
      <c r="F15" s="100"/>
    </row>
    <row r="16" spans="1:6" s="38" customFormat="1" x14ac:dyDescent="0.2">
      <c r="A16" s="37"/>
      <c r="B16" s="37"/>
      <c r="C16" s="37"/>
      <c r="D16" s="37"/>
      <c r="E16" s="101"/>
      <c r="F16" s="101"/>
    </row>
    <row r="17" spans="1:7" ht="25.5" x14ac:dyDescent="0.2">
      <c r="A17" s="89" t="s">
        <v>1</v>
      </c>
      <c r="B17" s="90"/>
      <c r="C17" s="91"/>
      <c r="D17" s="49" t="s">
        <v>2</v>
      </c>
      <c r="E17" s="89" t="s">
        <v>70</v>
      </c>
      <c r="F17" s="91"/>
      <c r="G17" s="80" t="s">
        <v>71</v>
      </c>
    </row>
    <row r="18" spans="1:7" x14ac:dyDescent="0.2">
      <c r="A18" s="33"/>
      <c r="B18" s="34"/>
      <c r="C18" s="35"/>
      <c r="D18" s="2"/>
      <c r="E18" s="2" t="s">
        <v>68</v>
      </c>
      <c r="F18" s="2" t="s">
        <v>69</v>
      </c>
      <c r="G18" s="81"/>
    </row>
    <row r="19" spans="1:7" x14ac:dyDescent="0.2">
      <c r="A19" s="77">
        <v>1</v>
      </c>
      <c r="B19" s="78"/>
      <c r="C19" s="79"/>
      <c r="D19" s="2">
        <v>2</v>
      </c>
      <c r="E19" s="2">
        <v>3</v>
      </c>
      <c r="F19" s="2">
        <v>4</v>
      </c>
      <c r="G19" s="2">
        <v>5</v>
      </c>
    </row>
    <row r="20" spans="1:7" x14ac:dyDescent="0.2">
      <c r="A20" s="94" t="s">
        <v>5</v>
      </c>
      <c r="B20" s="94"/>
      <c r="C20" s="94"/>
      <c r="D20" s="94"/>
      <c r="E20" s="94"/>
      <c r="F20" s="94"/>
    </row>
    <row r="21" spans="1:7" x14ac:dyDescent="0.2">
      <c r="A21" s="68" t="s">
        <v>6</v>
      </c>
      <c r="B21" s="69"/>
      <c r="C21" s="70"/>
      <c r="D21" s="3">
        <v>1000</v>
      </c>
      <c r="E21" s="15">
        <f>E22-E23</f>
        <v>0</v>
      </c>
      <c r="F21" s="15">
        <f>F22-F23</f>
        <v>0</v>
      </c>
      <c r="G21" s="15">
        <f>G22-G23</f>
        <v>0</v>
      </c>
    </row>
    <row r="22" spans="1:7" x14ac:dyDescent="0.2">
      <c r="A22" s="68" t="s">
        <v>7</v>
      </c>
      <c r="B22" s="69"/>
      <c r="C22" s="70"/>
      <c r="D22" s="3">
        <v>1001</v>
      </c>
      <c r="E22" s="5"/>
      <c r="F22" s="5"/>
      <c r="G22" s="5"/>
    </row>
    <row r="23" spans="1:7" x14ac:dyDescent="0.2">
      <c r="A23" s="68" t="s">
        <v>8</v>
      </c>
      <c r="B23" s="69"/>
      <c r="C23" s="70"/>
      <c r="D23" s="3">
        <v>1002</v>
      </c>
      <c r="E23" s="5"/>
      <c r="F23" s="5"/>
      <c r="G23" s="5"/>
    </row>
    <row r="24" spans="1:7" x14ac:dyDescent="0.2">
      <c r="A24" s="68" t="s">
        <v>9</v>
      </c>
      <c r="B24" s="69"/>
      <c r="C24" s="70"/>
      <c r="D24" s="3">
        <v>1010</v>
      </c>
      <c r="E24" s="15">
        <f>E25-E26</f>
        <v>0</v>
      </c>
      <c r="F24" s="15">
        <f>F25-F26</f>
        <v>0</v>
      </c>
      <c r="G24" s="15">
        <f>G25-G26</f>
        <v>0</v>
      </c>
    </row>
    <row r="25" spans="1:7" x14ac:dyDescent="0.2">
      <c r="A25" s="68" t="s">
        <v>7</v>
      </c>
      <c r="B25" s="69"/>
      <c r="C25" s="70"/>
      <c r="D25" s="3">
        <v>1011</v>
      </c>
      <c r="E25" s="5">
        <v>0</v>
      </c>
      <c r="F25" s="5">
        <v>0</v>
      </c>
      <c r="G25" s="5">
        <v>0</v>
      </c>
    </row>
    <row r="26" spans="1:7" x14ac:dyDescent="0.2">
      <c r="A26" s="68" t="s">
        <v>8</v>
      </c>
      <c r="B26" s="69"/>
      <c r="C26" s="70"/>
      <c r="D26" s="3">
        <v>1012</v>
      </c>
      <c r="E26" s="5">
        <v>0</v>
      </c>
      <c r="F26" s="5">
        <v>0</v>
      </c>
      <c r="G26" s="5">
        <v>0</v>
      </c>
    </row>
    <row r="27" spans="1:7" x14ac:dyDescent="0.2">
      <c r="A27" s="68" t="s">
        <v>10</v>
      </c>
      <c r="B27" s="69"/>
      <c r="C27" s="70"/>
      <c r="D27" s="3">
        <v>1020</v>
      </c>
      <c r="E27" s="15">
        <f>E28-E29</f>
        <v>0</v>
      </c>
      <c r="F27" s="15">
        <f>F28-F29</f>
        <v>0</v>
      </c>
      <c r="G27" s="15">
        <f>G28-G29</f>
        <v>0</v>
      </c>
    </row>
    <row r="28" spans="1:7" x14ac:dyDescent="0.2">
      <c r="A28" s="68" t="s">
        <v>7</v>
      </c>
      <c r="B28" s="69"/>
      <c r="C28" s="70"/>
      <c r="D28" s="3">
        <v>1021</v>
      </c>
      <c r="E28" s="5">
        <v>0</v>
      </c>
      <c r="F28" s="5">
        <v>0</v>
      </c>
      <c r="G28" s="5">
        <v>0</v>
      </c>
    </row>
    <row r="29" spans="1:7" x14ac:dyDescent="0.2">
      <c r="A29" s="68" t="s">
        <v>11</v>
      </c>
      <c r="B29" s="69"/>
      <c r="C29" s="70"/>
      <c r="D29" s="3">
        <v>1022</v>
      </c>
      <c r="E29" s="5">
        <v>0</v>
      </c>
      <c r="F29" s="5">
        <v>0</v>
      </c>
      <c r="G29" s="5">
        <v>0</v>
      </c>
    </row>
    <row r="30" spans="1:7" x14ac:dyDescent="0.2">
      <c r="A30" s="68" t="s">
        <v>12</v>
      </c>
      <c r="B30" s="69"/>
      <c r="C30" s="70"/>
      <c r="D30" s="3">
        <v>1030</v>
      </c>
      <c r="E30" s="5">
        <v>0</v>
      </c>
      <c r="F30" s="5">
        <v>0</v>
      </c>
      <c r="G30" s="5">
        <v>0</v>
      </c>
    </row>
    <row r="31" spans="1:7" x14ac:dyDescent="0.2">
      <c r="A31" s="68" t="s">
        <v>13</v>
      </c>
      <c r="B31" s="69"/>
      <c r="C31" s="70"/>
      <c r="D31" s="3">
        <v>1040</v>
      </c>
      <c r="E31" s="15">
        <f>E32-E33</f>
        <v>0</v>
      </c>
      <c r="F31" s="15">
        <f>F32-F33</f>
        <v>0</v>
      </c>
      <c r="G31" s="15">
        <f>G32-G33</f>
        <v>0</v>
      </c>
    </row>
    <row r="32" spans="1:7" x14ac:dyDescent="0.2">
      <c r="A32" s="68" t="s">
        <v>7</v>
      </c>
      <c r="B32" s="69"/>
      <c r="C32" s="70"/>
      <c r="D32" s="3">
        <v>1041</v>
      </c>
      <c r="E32" s="5">
        <v>0</v>
      </c>
      <c r="F32" s="5">
        <v>0</v>
      </c>
      <c r="G32" s="5">
        <v>0</v>
      </c>
    </row>
    <row r="33" spans="1:7" x14ac:dyDescent="0.2">
      <c r="A33" s="68" t="s">
        <v>8</v>
      </c>
      <c r="B33" s="69"/>
      <c r="C33" s="70"/>
      <c r="D33" s="3">
        <v>1042</v>
      </c>
      <c r="E33" s="5">
        <v>0</v>
      </c>
      <c r="F33" s="5">
        <v>0</v>
      </c>
      <c r="G33" s="5">
        <v>0</v>
      </c>
    </row>
    <row r="34" spans="1:7" x14ac:dyDescent="0.2">
      <c r="A34" s="68" t="s">
        <v>14</v>
      </c>
      <c r="B34" s="69"/>
      <c r="C34" s="70"/>
      <c r="D34" s="3">
        <v>1050</v>
      </c>
      <c r="E34" s="5"/>
      <c r="F34" s="5">
        <v>829</v>
      </c>
      <c r="G34" s="5"/>
    </row>
    <row r="35" spans="1:7" x14ac:dyDescent="0.2">
      <c r="A35" s="68" t="s">
        <v>15</v>
      </c>
      <c r="B35" s="69"/>
      <c r="C35" s="70"/>
      <c r="D35" s="3">
        <v>1060</v>
      </c>
      <c r="E35" s="5">
        <v>0</v>
      </c>
      <c r="F35" s="5">
        <v>0</v>
      </c>
      <c r="G35" s="5">
        <v>0</v>
      </c>
    </row>
    <row r="36" spans="1:7" x14ac:dyDescent="0.2">
      <c r="A36" s="68" t="s">
        <v>16</v>
      </c>
      <c r="B36" s="69"/>
      <c r="C36" s="70"/>
      <c r="D36" s="3">
        <v>1090</v>
      </c>
      <c r="E36" s="5">
        <v>0</v>
      </c>
      <c r="F36" s="5">
        <v>0</v>
      </c>
      <c r="G36" s="5">
        <v>0</v>
      </c>
    </row>
    <row r="37" spans="1:7" x14ac:dyDescent="0.2">
      <c r="A37" s="65" t="s">
        <v>17</v>
      </c>
      <c r="B37" s="66"/>
      <c r="C37" s="67"/>
      <c r="D37" s="2">
        <v>1095</v>
      </c>
      <c r="E37" s="16">
        <f>E36+E35+E34+E31+E30+E27+E24+E21</f>
        <v>0</v>
      </c>
      <c r="F37" s="16">
        <f>F36+F35+F34+F31+F30+F27+F24+F21</f>
        <v>829</v>
      </c>
      <c r="G37" s="16">
        <f>G36+G35+G34+G31+G30+G27+G24+G21</f>
        <v>0</v>
      </c>
    </row>
    <row r="38" spans="1:7" x14ac:dyDescent="0.2">
      <c r="A38" s="94" t="s">
        <v>18</v>
      </c>
      <c r="B38" s="94"/>
      <c r="C38" s="94"/>
      <c r="D38" s="94"/>
      <c r="E38" s="94"/>
      <c r="F38" s="94"/>
    </row>
    <row r="39" spans="1:7" x14ac:dyDescent="0.2">
      <c r="A39" s="68" t="s">
        <v>19</v>
      </c>
      <c r="B39" s="69"/>
      <c r="C39" s="70"/>
      <c r="D39" s="3">
        <v>1100</v>
      </c>
      <c r="E39" s="5">
        <v>0</v>
      </c>
      <c r="F39" s="5">
        <v>0</v>
      </c>
      <c r="G39" s="5">
        <v>0</v>
      </c>
    </row>
    <row r="40" spans="1:7" x14ac:dyDescent="0.2">
      <c r="A40" s="68" t="s">
        <v>20</v>
      </c>
      <c r="B40" s="69"/>
      <c r="C40" s="70"/>
      <c r="D40" s="3">
        <v>1110</v>
      </c>
      <c r="E40" s="5">
        <v>0</v>
      </c>
      <c r="F40" s="5">
        <v>0</v>
      </c>
      <c r="G40" s="5">
        <v>0</v>
      </c>
    </row>
    <row r="41" spans="1:7" x14ac:dyDescent="0.2">
      <c r="A41" s="68" t="s">
        <v>21</v>
      </c>
      <c r="B41" s="69"/>
      <c r="C41" s="70"/>
      <c r="D41" s="3"/>
      <c r="E41" s="4"/>
      <c r="F41" s="4"/>
      <c r="G41" s="4"/>
    </row>
    <row r="42" spans="1:7" x14ac:dyDescent="0.2">
      <c r="A42" s="68" t="s">
        <v>22</v>
      </c>
      <c r="B42" s="69"/>
      <c r="C42" s="70"/>
      <c r="D42" s="3">
        <v>1120</v>
      </c>
      <c r="E42" s="5">
        <v>0</v>
      </c>
      <c r="F42" s="5">
        <v>0</v>
      </c>
      <c r="G42" s="5">
        <v>0</v>
      </c>
    </row>
    <row r="43" spans="1:7" x14ac:dyDescent="0.2">
      <c r="A43" s="68" t="s">
        <v>23</v>
      </c>
      <c r="B43" s="69"/>
      <c r="C43" s="70"/>
      <c r="D43" s="3">
        <v>1125</v>
      </c>
      <c r="E43" s="5"/>
      <c r="F43" s="26">
        <f>2972-2972</f>
        <v>0</v>
      </c>
      <c r="G43" s="26">
        <f>2972-2972</f>
        <v>0</v>
      </c>
    </row>
    <row r="44" spans="1:7" x14ac:dyDescent="0.2">
      <c r="A44" s="68" t="s">
        <v>24</v>
      </c>
      <c r="B44" s="69"/>
      <c r="C44" s="70"/>
      <c r="D44" s="3">
        <v>1130</v>
      </c>
      <c r="E44" s="5">
        <v>0</v>
      </c>
      <c r="F44" s="5">
        <v>0</v>
      </c>
      <c r="G44" s="5">
        <v>0</v>
      </c>
    </row>
    <row r="45" spans="1:7" x14ac:dyDescent="0.2">
      <c r="A45" s="68" t="s">
        <v>25</v>
      </c>
      <c r="B45" s="69"/>
      <c r="C45" s="70"/>
      <c r="D45" s="3">
        <v>1135</v>
      </c>
      <c r="E45" s="5">
        <v>0</v>
      </c>
      <c r="F45" s="5">
        <v>0</v>
      </c>
      <c r="G45" s="5">
        <v>0</v>
      </c>
    </row>
    <row r="46" spans="1:7" x14ac:dyDescent="0.2">
      <c r="A46" s="68" t="s">
        <v>26</v>
      </c>
      <c r="B46" s="69"/>
      <c r="C46" s="70"/>
      <c r="D46" s="3">
        <v>1140</v>
      </c>
      <c r="E46" s="5">
        <v>0</v>
      </c>
      <c r="F46" s="5">
        <v>0</v>
      </c>
      <c r="G46" s="5">
        <v>0</v>
      </c>
    </row>
    <row r="47" spans="1:7" x14ac:dyDescent="0.2">
      <c r="A47" s="68" t="s">
        <v>27</v>
      </c>
      <c r="B47" s="69"/>
      <c r="C47" s="70"/>
      <c r="D47" s="3">
        <v>1145</v>
      </c>
      <c r="E47" s="5">
        <v>0</v>
      </c>
      <c r="F47" s="5">
        <v>0</v>
      </c>
      <c r="G47" s="5">
        <v>0</v>
      </c>
    </row>
    <row r="48" spans="1:7" x14ac:dyDescent="0.2">
      <c r="A48" s="68" t="s">
        <v>28</v>
      </c>
      <c r="B48" s="69"/>
      <c r="C48" s="70"/>
      <c r="D48" s="3">
        <v>1150</v>
      </c>
      <c r="E48" s="5">
        <v>0</v>
      </c>
      <c r="F48" s="5">
        <v>0</v>
      </c>
      <c r="G48" s="5">
        <v>0</v>
      </c>
    </row>
    <row r="49" spans="1:7" x14ac:dyDescent="0.2">
      <c r="A49" s="68" t="s">
        <v>29</v>
      </c>
      <c r="B49" s="69"/>
      <c r="C49" s="70"/>
      <c r="D49" s="3">
        <v>1155</v>
      </c>
      <c r="E49" s="5">
        <v>0</v>
      </c>
      <c r="F49" s="5">
        <v>0</v>
      </c>
      <c r="G49" s="5">
        <v>0</v>
      </c>
    </row>
    <row r="50" spans="1:7" x14ac:dyDescent="0.2">
      <c r="A50" s="68" t="s">
        <v>30</v>
      </c>
      <c r="B50" s="69"/>
      <c r="C50" s="70"/>
      <c r="D50" s="3"/>
      <c r="E50" s="6"/>
      <c r="F50" s="6"/>
      <c r="G50" s="6"/>
    </row>
    <row r="51" spans="1:7" x14ac:dyDescent="0.2">
      <c r="A51" s="68" t="s">
        <v>31</v>
      </c>
      <c r="B51" s="69"/>
      <c r="C51" s="70"/>
      <c r="D51" s="3">
        <v>1160</v>
      </c>
      <c r="E51" s="15">
        <f>SUM(E52:E54)</f>
        <v>0</v>
      </c>
      <c r="F51" s="15">
        <f>SUM(F52:F54)</f>
        <v>2933246</v>
      </c>
      <c r="G51" s="15">
        <f>SUM(G52:G54)</f>
        <v>0</v>
      </c>
    </row>
    <row r="52" spans="1:7" x14ac:dyDescent="0.2">
      <c r="A52" s="68" t="s">
        <v>32</v>
      </c>
      <c r="B52" s="69"/>
      <c r="C52" s="70"/>
      <c r="D52" s="3">
        <v>1161</v>
      </c>
      <c r="E52" s="5"/>
      <c r="F52" s="5">
        <v>13440</v>
      </c>
      <c r="G52" s="5"/>
    </row>
    <row r="53" spans="1:7" x14ac:dyDescent="0.2">
      <c r="A53" s="68" t="s">
        <v>33</v>
      </c>
      <c r="B53" s="69"/>
      <c r="C53" s="70"/>
      <c r="D53" s="3">
        <v>1162</v>
      </c>
      <c r="E53" s="4"/>
      <c r="F53" s="4">
        <v>2919806</v>
      </c>
      <c r="G53" s="4"/>
    </row>
    <row r="54" spans="1:7" x14ac:dyDescent="0.2">
      <c r="A54" s="68" t="s">
        <v>34</v>
      </c>
      <c r="B54" s="69"/>
      <c r="C54" s="70"/>
      <c r="D54" s="3">
        <v>1163</v>
      </c>
      <c r="E54" s="4">
        <f>ROUND([1]Ф.4.1.ЗВЕД!Q23+[1]Ф.4.2.ЗВЕД!M22+[1]Ф.4.3.ЗВЕД!M22,0)</f>
        <v>0</v>
      </c>
      <c r="F54" s="4">
        <f>ROUND([1]Ф.4.1.ЗВЕД!R23+[1]Ф.4.2.ЗВЕД!N22+[1]Ф.4.3.ЗВЕД!N22,0)</f>
        <v>0</v>
      </c>
      <c r="G54" s="4"/>
    </row>
    <row r="55" spans="1:7" x14ac:dyDescent="0.2">
      <c r="A55" s="68" t="s">
        <v>35</v>
      </c>
      <c r="B55" s="69"/>
      <c r="C55" s="70"/>
      <c r="D55" s="3">
        <v>1165</v>
      </c>
      <c r="E55" s="5">
        <v>0</v>
      </c>
      <c r="F55" s="5">
        <v>0</v>
      </c>
      <c r="G55" s="5">
        <v>0</v>
      </c>
    </row>
    <row r="56" spans="1:7" x14ac:dyDescent="0.2">
      <c r="A56" s="68" t="s">
        <v>36</v>
      </c>
      <c r="B56" s="69"/>
      <c r="C56" s="70"/>
      <c r="D56" s="3"/>
      <c r="E56" s="6"/>
      <c r="F56" s="6"/>
      <c r="G56" s="6"/>
    </row>
    <row r="57" spans="1:7" x14ac:dyDescent="0.2">
      <c r="A57" s="68" t="s">
        <v>37</v>
      </c>
      <c r="B57" s="69"/>
      <c r="C57" s="70"/>
      <c r="D57" s="3">
        <v>1170</v>
      </c>
      <c r="E57" s="5">
        <v>0</v>
      </c>
      <c r="F57" s="5">
        <v>0</v>
      </c>
      <c r="G57" s="5">
        <v>0</v>
      </c>
    </row>
    <row r="58" spans="1:7" x14ac:dyDescent="0.2">
      <c r="A58" s="68" t="s">
        <v>38</v>
      </c>
      <c r="B58" s="69"/>
      <c r="C58" s="70"/>
      <c r="D58" s="3">
        <v>1175</v>
      </c>
      <c r="E58" s="15">
        <f>SUM(E59:E60)</f>
        <v>0</v>
      </c>
      <c r="F58" s="15">
        <f>SUM(F59:F60)</f>
        <v>0</v>
      </c>
      <c r="G58" s="15">
        <f>SUM(G59:G60)</f>
        <v>0</v>
      </c>
    </row>
    <row r="59" spans="1:7" x14ac:dyDescent="0.2">
      <c r="A59" s="68" t="s">
        <v>39</v>
      </c>
      <c r="B59" s="69"/>
      <c r="C59" s="70"/>
      <c r="D59" s="3">
        <v>1176</v>
      </c>
      <c r="E59" s="5">
        <v>0</v>
      </c>
      <c r="F59" s="5">
        <v>0</v>
      </c>
      <c r="G59" s="5">
        <v>0</v>
      </c>
    </row>
    <row r="60" spans="1:7" x14ac:dyDescent="0.2">
      <c r="A60" s="68" t="s">
        <v>40</v>
      </c>
      <c r="B60" s="69"/>
      <c r="C60" s="70"/>
      <c r="D60" s="3">
        <v>1177</v>
      </c>
      <c r="E60" s="5">
        <v>0</v>
      </c>
      <c r="F60" s="5">
        <v>0</v>
      </c>
      <c r="G60" s="5">
        <v>0</v>
      </c>
    </row>
    <row r="61" spans="1:7" x14ac:dyDescent="0.2">
      <c r="A61" s="68" t="s">
        <v>41</v>
      </c>
      <c r="B61" s="69"/>
      <c r="C61" s="70"/>
      <c r="D61" s="3">
        <v>1180</v>
      </c>
      <c r="E61" s="5">
        <v>0</v>
      </c>
      <c r="F61" s="5">
        <v>0</v>
      </c>
      <c r="G61" s="5">
        <v>0</v>
      </c>
    </row>
    <row r="62" spans="1:7" x14ac:dyDescent="0.2">
      <c r="A62" s="65" t="s">
        <v>42</v>
      </c>
      <c r="B62" s="66"/>
      <c r="C62" s="67"/>
      <c r="D62" s="2">
        <v>1195</v>
      </c>
      <c r="E62" s="15">
        <f>E61+E58+E57+E55+E51+E49+SUM(E42:E48)+E40+E39</f>
        <v>0</v>
      </c>
      <c r="F62" s="15">
        <f>F61+F58+F57+F55+F51+F49+SUM(F42:F48)+F40+F39</f>
        <v>2933246</v>
      </c>
      <c r="G62" s="15">
        <f>G61+G58+G57+G55+G51+G49+SUM(G42:G48)+G40+G39</f>
        <v>0</v>
      </c>
    </row>
    <row r="63" spans="1:7" x14ac:dyDescent="0.2">
      <c r="A63" s="65" t="s">
        <v>43</v>
      </c>
      <c r="B63" s="66"/>
      <c r="C63" s="67"/>
      <c r="D63" s="2">
        <v>1200</v>
      </c>
      <c r="E63" s="7"/>
      <c r="F63" s="7"/>
      <c r="G63" s="7"/>
    </row>
    <row r="64" spans="1:7" x14ac:dyDescent="0.2">
      <c r="A64" s="65" t="s">
        <v>0</v>
      </c>
      <c r="B64" s="66"/>
      <c r="C64" s="67"/>
      <c r="D64" s="2">
        <v>1300</v>
      </c>
      <c r="E64" s="16">
        <f>E63+E62+E37</f>
        <v>0</v>
      </c>
      <c r="F64" s="16">
        <f>F63+F62+F37</f>
        <v>2934075</v>
      </c>
      <c r="G64" s="16">
        <f>G63+G62+G37</f>
        <v>0</v>
      </c>
    </row>
    <row r="65" spans="1:13" ht="38.25" x14ac:dyDescent="0.2">
      <c r="A65" s="77" t="s">
        <v>44</v>
      </c>
      <c r="B65" s="78"/>
      <c r="C65" s="79"/>
      <c r="D65" s="2" t="s">
        <v>2</v>
      </c>
      <c r="E65" s="2" t="s">
        <v>3</v>
      </c>
      <c r="F65" s="8" t="s">
        <v>4</v>
      </c>
    </row>
    <row r="66" spans="1:13" x14ac:dyDescent="0.2">
      <c r="A66" s="77">
        <v>1</v>
      </c>
      <c r="B66" s="78"/>
      <c r="C66" s="79"/>
      <c r="D66" s="2">
        <v>2</v>
      </c>
      <c r="E66" s="2">
        <v>3</v>
      </c>
      <c r="F66" s="2">
        <v>4</v>
      </c>
    </row>
    <row r="67" spans="1:13" x14ac:dyDescent="0.2">
      <c r="A67" s="94" t="s">
        <v>45</v>
      </c>
      <c r="B67" s="94"/>
      <c r="C67" s="94"/>
      <c r="D67" s="94"/>
      <c r="E67" s="94"/>
      <c r="F67" s="94"/>
    </row>
    <row r="68" spans="1:13" x14ac:dyDescent="0.2">
      <c r="A68" s="68" t="s">
        <v>46</v>
      </c>
      <c r="B68" s="69"/>
      <c r="C68" s="70"/>
      <c r="D68" s="3">
        <v>1400</v>
      </c>
      <c r="E68" s="17">
        <f>E21+E24+E27</f>
        <v>0</v>
      </c>
      <c r="F68" s="17">
        <f>F21+F24+F27</f>
        <v>0</v>
      </c>
      <c r="G68" s="17">
        <f>G21+G24+G27</f>
        <v>0</v>
      </c>
    </row>
    <row r="69" spans="1:13" x14ac:dyDescent="0.2">
      <c r="A69" s="68" t="s">
        <v>47</v>
      </c>
      <c r="B69" s="69"/>
      <c r="C69" s="70"/>
      <c r="D69" s="3">
        <v>1410</v>
      </c>
      <c r="E69" s="9">
        <v>0</v>
      </c>
      <c r="F69" s="9">
        <v>0</v>
      </c>
      <c r="G69" s="9">
        <v>0</v>
      </c>
    </row>
    <row r="70" spans="1:13" x14ac:dyDescent="0.2">
      <c r="A70" s="68" t="s">
        <v>48</v>
      </c>
      <c r="B70" s="69"/>
      <c r="C70" s="70"/>
      <c r="D70" s="3">
        <v>1420</v>
      </c>
      <c r="E70" s="26"/>
      <c r="F70" s="26">
        <v>2934075</v>
      </c>
      <c r="G70" s="26"/>
      <c r="H70" s="24"/>
      <c r="I70" s="24"/>
      <c r="J70" s="24"/>
      <c r="K70" s="24"/>
      <c r="L70" s="24" t="s">
        <v>65</v>
      </c>
      <c r="M70" s="24"/>
    </row>
    <row r="71" spans="1:13" x14ac:dyDescent="0.2">
      <c r="A71" s="68" t="s">
        <v>49</v>
      </c>
      <c r="B71" s="69"/>
      <c r="C71" s="70"/>
      <c r="D71" s="3">
        <v>1430</v>
      </c>
      <c r="E71" s="9"/>
      <c r="F71" s="9"/>
      <c r="G71" s="9"/>
    </row>
    <row r="72" spans="1:13" x14ac:dyDescent="0.2">
      <c r="A72" s="68" t="s">
        <v>50</v>
      </c>
      <c r="B72" s="69"/>
      <c r="C72" s="70"/>
      <c r="D72" s="3">
        <v>1440</v>
      </c>
      <c r="E72" s="9">
        <v>0</v>
      </c>
      <c r="F72" s="9">
        <v>0</v>
      </c>
      <c r="G72" s="9">
        <v>0</v>
      </c>
      <c r="H72" s="23"/>
      <c r="I72" s="23"/>
      <c r="J72" s="23"/>
      <c r="K72" s="23"/>
      <c r="L72" s="23"/>
      <c r="M72" s="23"/>
    </row>
    <row r="73" spans="1:13" x14ac:dyDescent="0.2">
      <c r="A73" s="68" t="s">
        <v>51</v>
      </c>
      <c r="B73" s="69"/>
      <c r="C73" s="70"/>
      <c r="D73" s="3">
        <v>1450</v>
      </c>
      <c r="E73" s="9">
        <v>0</v>
      </c>
      <c r="F73" s="9">
        <v>0</v>
      </c>
      <c r="G73" s="9">
        <v>0</v>
      </c>
    </row>
    <row r="74" spans="1:13" x14ac:dyDescent="0.2">
      <c r="A74" s="65" t="s">
        <v>17</v>
      </c>
      <c r="B74" s="66"/>
      <c r="C74" s="67"/>
      <c r="D74" s="2">
        <v>1495</v>
      </c>
      <c r="E74" s="18">
        <f>SUM(E68:E73)</f>
        <v>0</v>
      </c>
      <c r="F74" s="18">
        <f>SUM(F68:F73)</f>
        <v>2934075</v>
      </c>
      <c r="G74" s="18">
        <f>SUM(G68:G73)</f>
        <v>0</v>
      </c>
    </row>
    <row r="75" spans="1:13" x14ac:dyDescent="0.2">
      <c r="A75" s="94" t="s">
        <v>52</v>
      </c>
      <c r="B75" s="94"/>
      <c r="C75" s="94"/>
      <c r="D75" s="94"/>
      <c r="E75" s="94"/>
      <c r="F75" s="94"/>
    </row>
    <row r="76" spans="1:13" x14ac:dyDescent="0.2">
      <c r="A76" s="68" t="s">
        <v>53</v>
      </c>
      <c r="B76" s="69"/>
      <c r="C76" s="70"/>
      <c r="D76" s="3"/>
      <c r="E76" s="10"/>
      <c r="F76" s="10"/>
      <c r="G76" s="10"/>
    </row>
    <row r="77" spans="1:13" x14ac:dyDescent="0.2">
      <c r="A77" s="68" t="s">
        <v>54</v>
      </c>
      <c r="B77" s="69"/>
      <c r="C77" s="70"/>
      <c r="D77" s="3">
        <v>1500</v>
      </c>
      <c r="E77" s="9">
        <v>0</v>
      </c>
      <c r="F77" s="9">
        <v>0</v>
      </c>
      <c r="G77" s="9">
        <v>0</v>
      </c>
    </row>
    <row r="78" spans="1:13" x14ac:dyDescent="0.2">
      <c r="A78" s="68" t="s">
        <v>55</v>
      </c>
      <c r="B78" s="69"/>
      <c r="C78" s="70"/>
      <c r="D78" s="3">
        <v>1510</v>
      </c>
      <c r="E78" s="9">
        <v>0</v>
      </c>
      <c r="F78" s="9">
        <v>0</v>
      </c>
      <c r="G78" s="9">
        <v>0</v>
      </c>
    </row>
    <row r="79" spans="1:13" x14ac:dyDescent="0.2">
      <c r="A79" s="68" t="s">
        <v>56</v>
      </c>
      <c r="B79" s="69"/>
      <c r="C79" s="70"/>
      <c r="D79" s="3">
        <v>1520</v>
      </c>
      <c r="E79" s="9">
        <v>0</v>
      </c>
      <c r="F79" s="9">
        <v>0</v>
      </c>
      <c r="G79" s="9">
        <v>0</v>
      </c>
    </row>
    <row r="80" spans="1:13" x14ac:dyDescent="0.2">
      <c r="A80" s="68" t="s">
        <v>57</v>
      </c>
      <c r="B80" s="69"/>
      <c r="C80" s="70"/>
      <c r="D80" s="3">
        <v>1530</v>
      </c>
      <c r="E80" s="9">
        <v>0</v>
      </c>
      <c r="F80" s="9">
        <v>0</v>
      </c>
      <c r="G80" s="9">
        <v>0</v>
      </c>
    </row>
    <row r="81" spans="1:7" x14ac:dyDescent="0.2">
      <c r="A81" s="68" t="s">
        <v>58</v>
      </c>
      <c r="B81" s="69"/>
      <c r="C81" s="70"/>
      <c r="D81" s="3"/>
      <c r="E81" s="10"/>
      <c r="F81" s="10"/>
      <c r="G81" s="10"/>
    </row>
    <row r="82" spans="1:7" x14ac:dyDescent="0.2">
      <c r="A82" s="68" t="s">
        <v>59</v>
      </c>
      <c r="B82" s="69"/>
      <c r="C82" s="70"/>
      <c r="D82" s="3">
        <v>1540</v>
      </c>
      <c r="E82" s="11">
        <v>0</v>
      </c>
      <c r="F82" s="11">
        <v>0</v>
      </c>
      <c r="G82" s="11">
        <v>0</v>
      </c>
    </row>
    <row r="83" spans="1:7" x14ac:dyDescent="0.2">
      <c r="A83" s="68" t="s">
        <v>23</v>
      </c>
      <c r="B83" s="69"/>
      <c r="C83" s="70"/>
      <c r="D83" s="3">
        <v>1545</v>
      </c>
      <c r="E83" s="9">
        <v>0</v>
      </c>
      <c r="F83" s="9">
        <v>0</v>
      </c>
      <c r="G83" s="9">
        <v>0</v>
      </c>
    </row>
    <row r="84" spans="1:7" x14ac:dyDescent="0.2">
      <c r="A84" s="68" t="s">
        <v>55</v>
      </c>
      <c r="B84" s="69"/>
      <c r="C84" s="70"/>
      <c r="D84" s="3">
        <v>1550</v>
      </c>
      <c r="E84" s="9">
        <v>0</v>
      </c>
      <c r="F84" s="9">
        <v>0</v>
      </c>
      <c r="G84" s="9">
        <v>0</v>
      </c>
    </row>
    <row r="85" spans="1:7" x14ac:dyDescent="0.2">
      <c r="A85" s="68" t="s">
        <v>60</v>
      </c>
      <c r="B85" s="69"/>
      <c r="C85" s="70"/>
      <c r="D85" s="3">
        <v>1555</v>
      </c>
      <c r="E85" s="9">
        <v>0</v>
      </c>
      <c r="F85" s="9">
        <v>0</v>
      </c>
      <c r="G85" s="9">
        <v>0</v>
      </c>
    </row>
    <row r="86" spans="1:7" x14ac:dyDescent="0.2">
      <c r="A86" s="68" t="s">
        <v>61</v>
      </c>
      <c r="B86" s="69"/>
      <c r="C86" s="70"/>
      <c r="D86" s="3">
        <v>1560</v>
      </c>
      <c r="E86" s="9">
        <v>0</v>
      </c>
      <c r="F86" s="9">
        <v>0</v>
      </c>
      <c r="G86" s="9">
        <v>0</v>
      </c>
    </row>
    <row r="87" spans="1:7" x14ac:dyDescent="0.2">
      <c r="A87" s="68" t="s">
        <v>26</v>
      </c>
      <c r="B87" s="69"/>
      <c r="C87" s="70"/>
      <c r="D87" s="3">
        <v>1565</v>
      </c>
      <c r="E87" s="9">
        <v>0</v>
      </c>
      <c r="F87" s="9">
        <v>0</v>
      </c>
      <c r="G87" s="9">
        <v>0</v>
      </c>
    </row>
    <row r="88" spans="1:7" x14ac:dyDescent="0.2">
      <c r="A88" s="68" t="s">
        <v>27</v>
      </c>
      <c r="B88" s="69"/>
      <c r="C88" s="70"/>
      <c r="D88" s="3">
        <v>1570</v>
      </c>
      <c r="E88" s="9">
        <v>0</v>
      </c>
      <c r="F88" s="9">
        <v>0</v>
      </c>
      <c r="G88" s="9">
        <v>0</v>
      </c>
    </row>
    <row r="89" spans="1:7" x14ac:dyDescent="0.2">
      <c r="A89" s="68" t="s">
        <v>62</v>
      </c>
      <c r="B89" s="69"/>
      <c r="C89" s="70"/>
      <c r="D89" s="3">
        <v>1575</v>
      </c>
      <c r="E89" s="9">
        <v>0</v>
      </c>
      <c r="F89" s="9">
        <v>0</v>
      </c>
      <c r="G89" s="9">
        <v>0</v>
      </c>
    </row>
    <row r="90" spans="1:7" x14ac:dyDescent="0.2">
      <c r="A90" s="65" t="s">
        <v>42</v>
      </c>
      <c r="B90" s="66"/>
      <c r="C90" s="67"/>
      <c r="D90" s="2">
        <v>1595</v>
      </c>
      <c r="E90" s="18">
        <f>SUM(E82:E89)+SUM(E77:E79)+E80</f>
        <v>0</v>
      </c>
      <c r="F90" s="18">
        <f>SUM(F82:F89)+SUM(F77:F79)+F80</f>
        <v>0</v>
      </c>
      <c r="G90" s="18">
        <f>SUM(G82:G89)+SUM(G77:G79)+G80</f>
        <v>0</v>
      </c>
    </row>
    <row r="91" spans="1:7" x14ac:dyDescent="0.2">
      <c r="A91" s="65" t="s">
        <v>63</v>
      </c>
      <c r="B91" s="66"/>
      <c r="C91" s="67"/>
      <c r="D91" s="2">
        <v>1600</v>
      </c>
      <c r="E91" s="12">
        <v>0</v>
      </c>
      <c r="F91" s="12">
        <v>0</v>
      </c>
      <c r="G91" s="12">
        <v>0</v>
      </c>
    </row>
    <row r="92" spans="1:7" x14ac:dyDescent="0.2">
      <c r="A92" s="65" t="s">
        <v>64</v>
      </c>
      <c r="B92" s="66"/>
      <c r="C92" s="67"/>
      <c r="D92" s="2">
        <v>1700</v>
      </c>
      <c r="E92" s="12">
        <v>0</v>
      </c>
      <c r="F92" s="12">
        <v>0</v>
      </c>
      <c r="G92" s="12">
        <v>0</v>
      </c>
    </row>
    <row r="93" spans="1:7" x14ac:dyDescent="0.2">
      <c r="A93" s="65" t="s">
        <v>0</v>
      </c>
      <c r="B93" s="66"/>
      <c r="C93" s="67"/>
      <c r="D93" s="2">
        <v>1800</v>
      </c>
      <c r="E93" s="18">
        <f>E92+E91+E90+E74</f>
        <v>0</v>
      </c>
      <c r="F93" s="18">
        <f>F92+F91+F90+F74</f>
        <v>2934075</v>
      </c>
      <c r="G93" s="18">
        <f>G92+G91+G90+G74</f>
        <v>0</v>
      </c>
    </row>
    <row r="95" spans="1:7" x14ac:dyDescent="0.2">
      <c r="A95" s="37"/>
      <c r="B95" s="37"/>
      <c r="C95" s="37"/>
      <c r="D95" s="37"/>
      <c r="E95" s="37"/>
      <c r="F95" s="37"/>
    </row>
    <row r="96" spans="1:7" ht="15.75" x14ac:dyDescent="0.25">
      <c r="A96" s="52"/>
      <c r="B96" s="53"/>
      <c r="C96" s="13"/>
      <c r="D96" s="54"/>
      <c r="E96" s="54"/>
      <c r="F96" s="54"/>
    </row>
    <row r="97" spans="1:7" x14ac:dyDescent="0.2">
      <c r="A97" s="52"/>
      <c r="B97" s="55"/>
      <c r="C97" s="14"/>
      <c r="D97" s="56"/>
      <c r="E97" s="56"/>
      <c r="F97" s="56"/>
    </row>
    <row r="98" spans="1:7" ht="25.5" x14ac:dyDescent="0.2">
      <c r="A98" s="89" t="s">
        <v>1</v>
      </c>
      <c r="B98" s="90"/>
      <c r="C98" s="91"/>
      <c r="D98" s="49" t="s">
        <v>2</v>
      </c>
      <c r="E98" s="89" t="s">
        <v>70</v>
      </c>
      <c r="F98" s="91"/>
      <c r="G98" s="80" t="s">
        <v>71</v>
      </c>
    </row>
    <row r="99" spans="1:7" x14ac:dyDescent="0.2">
      <c r="A99" s="33"/>
      <c r="B99" s="34"/>
      <c r="C99" s="35"/>
      <c r="D99" s="2"/>
      <c r="E99" s="2" t="s">
        <v>68</v>
      </c>
      <c r="F99" s="2" t="s">
        <v>69</v>
      </c>
      <c r="G99" s="81"/>
    </row>
    <row r="100" spans="1:7" x14ac:dyDescent="0.2">
      <c r="A100" s="77">
        <v>1</v>
      </c>
      <c r="B100" s="78"/>
      <c r="C100" s="79"/>
      <c r="D100" s="2">
        <v>2</v>
      </c>
      <c r="E100" s="2">
        <v>3</v>
      </c>
      <c r="F100" s="2">
        <v>4</v>
      </c>
      <c r="G100" s="2">
        <v>5</v>
      </c>
    </row>
    <row r="101" spans="1:7" x14ac:dyDescent="0.2">
      <c r="A101" s="94" t="s">
        <v>5</v>
      </c>
      <c r="B101" s="94"/>
      <c r="C101" s="94"/>
      <c r="D101" s="94"/>
      <c r="E101" s="94"/>
      <c r="F101" s="94"/>
    </row>
    <row r="102" spans="1:7" x14ac:dyDescent="0.2">
      <c r="A102" s="68" t="s">
        <v>6</v>
      </c>
      <c r="B102" s="69"/>
      <c r="C102" s="70"/>
      <c r="D102" s="3">
        <v>1000</v>
      </c>
      <c r="E102" s="15">
        <f>E103-E104</f>
        <v>452617</v>
      </c>
      <c r="F102" s="15">
        <f>F103-F104</f>
        <v>314515</v>
      </c>
      <c r="G102" s="15">
        <f>G103-G104</f>
        <v>0</v>
      </c>
    </row>
    <row r="103" spans="1:7" x14ac:dyDescent="0.2">
      <c r="A103" s="68" t="s">
        <v>7</v>
      </c>
      <c r="B103" s="69"/>
      <c r="C103" s="70"/>
      <c r="D103" s="3">
        <v>1001</v>
      </c>
      <c r="E103" s="5">
        <v>1451711</v>
      </c>
      <c r="F103" s="5">
        <v>959470</v>
      </c>
      <c r="G103" s="5"/>
    </row>
    <row r="104" spans="1:7" x14ac:dyDescent="0.2">
      <c r="A104" s="68" t="s">
        <v>8</v>
      </c>
      <c r="B104" s="69"/>
      <c r="C104" s="70"/>
      <c r="D104" s="3">
        <v>1002</v>
      </c>
      <c r="E104" s="5">
        <v>999094</v>
      </c>
      <c r="F104" s="5">
        <v>644955</v>
      </c>
      <c r="G104" s="5"/>
    </row>
    <row r="105" spans="1:7" x14ac:dyDescent="0.2">
      <c r="A105" s="68" t="s">
        <v>9</v>
      </c>
      <c r="B105" s="69"/>
      <c r="C105" s="70"/>
      <c r="D105" s="3">
        <v>1010</v>
      </c>
      <c r="E105" s="15">
        <f>E106-E107</f>
        <v>0</v>
      </c>
      <c r="F105" s="15">
        <f>F106-F107</f>
        <v>0</v>
      </c>
      <c r="G105" s="15">
        <f>G106-G107</f>
        <v>0</v>
      </c>
    </row>
    <row r="106" spans="1:7" x14ac:dyDescent="0.2">
      <c r="A106" s="68" t="s">
        <v>7</v>
      </c>
      <c r="B106" s="69"/>
      <c r="C106" s="70"/>
      <c r="D106" s="3">
        <v>1011</v>
      </c>
      <c r="E106" s="5">
        <v>0</v>
      </c>
      <c r="F106" s="5">
        <v>0</v>
      </c>
      <c r="G106" s="5">
        <v>0</v>
      </c>
    </row>
    <row r="107" spans="1:7" x14ac:dyDescent="0.2">
      <c r="A107" s="68" t="s">
        <v>8</v>
      </c>
      <c r="B107" s="69"/>
      <c r="C107" s="70"/>
      <c r="D107" s="3">
        <v>1012</v>
      </c>
      <c r="E107" s="5">
        <v>0</v>
      </c>
      <c r="F107" s="5">
        <v>0</v>
      </c>
      <c r="G107" s="5">
        <v>0</v>
      </c>
    </row>
    <row r="108" spans="1:7" x14ac:dyDescent="0.2">
      <c r="A108" s="68" t="s">
        <v>10</v>
      </c>
      <c r="B108" s="69"/>
      <c r="C108" s="70"/>
      <c r="D108" s="3">
        <v>1020</v>
      </c>
      <c r="E108" s="15">
        <f>E109-E110</f>
        <v>0</v>
      </c>
      <c r="F108" s="15">
        <f>F109-F110</f>
        <v>0</v>
      </c>
      <c r="G108" s="15">
        <f>G109-G110</f>
        <v>0</v>
      </c>
    </row>
    <row r="109" spans="1:7" x14ac:dyDescent="0.2">
      <c r="A109" s="68" t="s">
        <v>7</v>
      </c>
      <c r="B109" s="69"/>
      <c r="C109" s="70"/>
      <c r="D109" s="3">
        <v>1021</v>
      </c>
      <c r="E109" s="5">
        <v>0</v>
      </c>
      <c r="F109" s="5">
        <v>0</v>
      </c>
      <c r="G109" s="5">
        <v>0</v>
      </c>
    </row>
    <row r="110" spans="1:7" x14ac:dyDescent="0.2">
      <c r="A110" s="68" t="s">
        <v>11</v>
      </c>
      <c r="B110" s="69"/>
      <c r="C110" s="70"/>
      <c r="D110" s="3">
        <v>1022</v>
      </c>
      <c r="E110" s="5">
        <v>0</v>
      </c>
      <c r="F110" s="5">
        <v>0</v>
      </c>
      <c r="G110" s="5">
        <v>0</v>
      </c>
    </row>
    <row r="111" spans="1:7" x14ac:dyDescent="0.2">
      <c r="A111" s="68" t="s">
        <v>12</v>
      </c>
      <c r="B111" s="69"/>
      <c r="C111" s="70"/>
      <c r="D111" s="3">
        <v>1030</v>
      </c>
      <c r="E111" s="5">
        <v>0</v>
      </c>
      <c r="F111" s="5">
        <v>0</v>
      </c>
      <c r="G111" s="5">
        <v>0</v>
      </c>
    </row>
    <row r="112" spans="1:7" x14ac:dyDescent="0.2">
      <c r="A112" s="68" t="s">
        <v>13</v>
      </c>
      <c r="B112" s="69"/>
      <c r="C112" s="70"/>
      <c r="D112" s="3">
        <v>1040</v>
      </c>
      <c r="E112" s="15">
        <f>E113-E114</f>
        <v>0</v>
      </c>
      <c r="F112" s="15">
        <f>F113-F114</f>
        <v>0</v>
      </c>
      <c r="G112" s="15">
        <f>G113-G114</f>
        <v>0</v>
      </c>
    </row>
    <row r="113" spans="1:7" x14ac:dyDescent="0.2">
      <c r="A113" s="68" t="s">
        <v>7</v>
      </c>
      <c r="B113" s="69"/>
      <c r="C113" s="70"/>
      <c r="D113" s="3">
        <v>1041</v>
      </c>
      <c r="E113" s="5">
        <v>0</v>
      </c>
      <c r="F113" s="5">
        <v>0</v>
      </c>
      <c r="G113" s="5">
        <v>0</v>
      </c>
    </row>
    <row r="114" spans="1:7" x14ac:dyDescent="0.2">
      <c r="A114" s="68" t="s">
        <v>8</v>
      </c>
      <c r="B114" s="69"/>
      <c r="C114" s="70"/>
      <c r="D114" s="3">
        <v>1042</v>
      </c>
      <c r="E114" s="5">
        <v>0</v>
      </c>
      <c r="F114" s="5">
        <v>0</v>
      </c>
      <c r="G114" s="5">
        <v>0</v>
      </c>
    </row>
    <row r="115" spans="1:7" x14ac:dyDescent="0.2">
      <c r="A115" s="68" t="s">
        <v>14</v>
      </c>
      <c r="B115" s="69"/>
      <c r="C115" s="70"/>
      <c r="D115" s="3">
        <v>1050</v>
      </c>
      <c r="E115" s="5">
        <v>2854</v>
      </c>
      <c r="F115" s="5">
        <v>2854</v>
      </c>
      <c r="G115" s="5"/>
    </row>
    <row r="116" spans="1:7" x14ac:dyDescent="0.2">
      <c r="A116" s="68" t="s">
        <v>15</v>
      </c>
      <c r="B116" s="69"/>
      <c r="C116" s="70"/>
      <c r="D116" s="3">
        <v>1060</v>
      </c>
      <c r="E116" s="5">
        <v>0</v>
      </c>
      <c r="F116" s="5">
        <v>0</v>
      </c>
      <c r="G116" s="5">
        <v>0</v>
      </c>
    </row>
    <row r="117" spans="1:7" x14ac:dyDescent="0.2">
      <c r="A117" s="68" t="s">
        <v>16</v>
      </c>
      <c r="B117" s="69"/>
      <c r="C117" s="70"/>
      <c r="D117" s="3">
        <v>1090</v>
      </c>
      <c r="E117" s="5">
        <v>0</v>
      </c>
      <c r="F117" s="5">
        <v>0</v>
      </c>
      <c r="G117" s="5">
        <v>0</v>
      </c>
    </row>
    <row r="118" spans="1:7" x14ac:dyDescent="0.2">
      <c r="A118" s="65" t="s">
        <v>17</v>
      </c>
      <c r="B118" s="66"/>
      <c r="C118" s="67"/>
      <c r="D118" s="2">
        <v>1095</v>
      </c>
      <c r="E118" s="16">
        <f>E117+E116+E115+E112+E111+E108+E105+E102</f>
        <v>455471</v>
      </c>
      <c r="F118" s="16">
        <f>F117+F116+F115+F112+F111+F108+F105+F102</f>
        <v>317369</v>
      </c>
      <c r="G118" s="16">
        <f>G117+G116+G115+G112+G111+G108+G105+G102</f>
        <v>0</v>
      </c>
    </row>
    <row r="119" spans="1:7" x14ac:dyDescent="0.2">
      <c r="A119" s="94" t="s">
        <v>18</v>
      </c>
      <c r="B119" s="94"/>
      <c r="C119" s="94"/>
      <c r="D119" s="94"/>
      <c r="E119" s="94"/>
      <c r="F119" s="94"/>
    </row>
    <row r="120" spans="1:7" x14ac:dyDescent="0.2">
      <c r="A120" s="68" t="s">
        <v>19</v>
      </c>
      <c r="B120" s="69"/>
      <c r="C120" s="70"/>
      <c r="D120" s="3">
        <v>1100</v>
      </c>
      <c r="E120" s="5">
        <v>0</v>
      </c>
      <c r="F120" s="5">
        <v>0</v>
      </c>
      <c r="G120" s="5">
        <v>0</v>
      </c>
    </row>
    <row r="121" spans="1:7" x14ac:dyDescent="0.2">
      <c r="A121" s="68" t="s">
        <v>20</v>
      </c>
      <c r="B121" s="69"/>
      <c r="C121" s="70"/>
      <c r="D121" s="3">
        <v>1110</v>
      </c>
      <c r="E121" s="5">
        <v>0</v>
      </c>
      <c r="F121" s="5">
        <v>0</v>
      </c>
      <c r="G121" s="5">
        <v>0</v>
      </c>
    </row>
    <row r="122" spans="1:7" x14ac:dyDescent="0.2">
      <c r="A122" s="68" t="s">
        <v>21</v>
      </c>
      <c r="B122" s="69"/>
      <c r="C122" s="70"/>
      <c r="D122" s="3"/>
      <c r="E122" s="4"/>
      <c r="F122" s="4"/>
      <c r="G122" s="4"/>
    </row>
    <row r="123" spans="1:7" x14ac:dyDescent="0.2">
      <c r="A123" s="68" t="s">
        <v>22</v>
      </c>
      <c r="B123" s="69"/>
      <c r="C123" s="70"/>
      <c r="D123" s="3">
        <v>1120</v>
      </c>
      <c r="E123" s="5">
        <v>0</v>
      </c>
      <c r="F123" s="5">
        <v>0</v>
      </c>
      <c r="G123" s="5">
        <v>0</v>
      </c>
    </row>
    <row r="124" spans="1:7" x14ac:dyDescent="0.2">
      <c r="A124" s="68" t="s">
        <v>23</v>
      </c>
      <c r="B124" s="69"/>
      <c r="C124" s="70"/>
      <c r="D124" s="3">
        <v>1125</v>
      </c>
      <c r="E124" s="5"/>
      <c r="F124" s="26">
        <f>2972-2972</f>
        <v>0</v>
      </c>
      <c r="G124" s="26">
        <f>2972-2972</f>
        <v>0</v>
      </c>
    </row>
    <row r="125" spans="1:7" x14ac:dyDescent="0.2">
      <c r="A125" s="68" t="s">
        <v>24</v>
      </c>
      <c r="B125" s="69"/>
      <c r="C125" s="70"/>
      <c r="D125" s="3">
        <v>1130</v>
      </c>
      <c r="E125" s="5">
        <v>0</v>
      </c>
      <c r="F125" s="5">
        <v>0</v>
      </c>
      <c r="G125" s="5">
        <v>0</v>
      </c>
    </row>
    <row r="126" spans="1:7" x14ac:dyDescent="0.2">
      <c r="A126" s="68" t="s">
        <v>25</v>
      </c>
      <c r="B126" s="69"/>
      <c r="C126" s="70"/>
      <c r="D126" s="3">
        <v>1135</v>
      </c>
      <c r="E126" s="5">
        <v>0</v>
      </c>
      <c r="F126" s="5">
        <v>0</v>
      </c>
      <c r="G126" s="5">
        <v>0</v>
      </c>
    </row>
    <row r="127" spans="1:7" x14ac:dyDescent="0.2">
      <c r="A127" s="68" t="s">
        <v>26</v>
      </c>
      <c r="B127" s="69"/>
      <c r="C127" s="70"/>
      <c r="D127" s="3">
        <v>1140</v>
      </c>
      <c r="E127" s="5"/>
      <c r="F127" s="5">
        <v>0</v>
      </c>
      <c r="G127" s="5">
        <v>0</v>
      </c>
    </row>
    <row r="128" spans="1:7" x14ac:dyDescent="0.2">
      <c r="A128" s="68" t="s">
        <v>27</v>
      </c>
      <c r="B128" s="69"/>
      <c r="C128" s="70"/>
      <c r="D128" s="3">
        <v>1145</v>
      </c>
      <c r="E128" s="5">
        <v>0</v>
      </c>
      <c r="F128" s="5">
        <v>0</v>
      </c>
      <c r="G128" s="5">
        <v>0</v>
      </c>
    </row>
    <row r="129" spans="1:7" x14ac:dyDescent="0.2">
      <c r="A129" s="68" t="s">
        <v>28</v>
      </c>
      <c r="B129" s="69"/>
      <c r="C129" s="70"/>
      <c r="D129" s="3">
        <v>1150</v>
      </c>
      <c r="E129" s="5">
        <v>0</v>
      </c>
      <c r="F129" s="5">
        <v>0</v>
      </c>
      <c r="G129" s="5">
        <v>0</v>
      </c>
    </row>
    <row r="130" spans="1:7" x14ac:dyDescent="0.2">
      <c r="A130" s="68" t="s">
        <v>29</v>
      </c>
      <c r="B130" s="69"/>
      <c r="C130" s="70"/>
      <c r="D130" s="3">
        <v>1155</v>
      </c>
      <c r="E130" s="5">
        <v>0</v>
      </c>
      <c r="F130" s="5">
        <v>0</v>
      </c>
      <c r="G130" s="5">
        <v>0</v>
      </c>
    </row>
    <row r="131" spans="1:7" x14ac:dyDescent="0.2">
      <c r="A131" s="68" t="s">
        <v>30</v>
      </c>
      <c r="B131" s="69"/>
      <c r="C131" s="70"/>
      <c r="D131" s="3"/>
      <c r="E131" s="6"/>
      <c r="F131" s="6"/>
      <c r="G131" s="6"/>
    </row>
    <row r="132" spans="1:7" x14ac:dyDescent="0.2">
      <c r="A132" s="68" t="s">
        <v>31</v>
      </c>
      <c r="B132" s="69"/>
      <c r="C132" s="70"/>
      <c r="D132" s="3">
        <v>1160</v>
      </c>
      <c r="E132" s="15">
        <f>SUM(E133:E135)</f>
        <v>239187</v>
      </c>
      <c r="F132" s="15">
        <f>SUM(F133:F135)</f>
        <v>239187</v>
      </c>
      <c r="G132" s="15">
        <f>SUM(G133:G135)</f>
        <v>0</v>
      </c>
    </row>
    <row r="133" spans="1:7" x14ac:dyDescent="0.2">
      <c r="A133" s="68" t="s">
        <v>32</v>
      </c>
      <c r="B133" s="69"/>
      <c r="C133" s="70"/>
      <c r="D133" s="3">
        <v>1161</v>
      </c>
      <c r="E133" s="5">
        <v>11176</v>
      </c>
      <c r="F133" s="5">
        <v>11176</v>
      </c>
      <c r="G133" s="5"/>
    </row>
    <row r="134" spans="1:7" x14ac:dyDescent="0.2">
      <c r="A134" s="68" t="s">
        <v>33</v>
      </c>
      <c r="B134" s="69"/>
      <c r="C134" s="70"/>
      <c r="D134" s="3">
        <v>1162</v>
      </c>
      <c r="E134" s="4">
        <v>228011</v>
      </c>
      <c r="F134" s="4">
        <v>228011</v>
      </c>
      <c r="G134" s="4"/>
    </row>
    <row r="135" spans="1:7" x14ac:dyDescent="0.2">
      <c r="A135" s="68" t="s">
        <v>34</v>
      </c>
      <c r="B135" s="69"/>
      <c r="C135" s="70"/>
      <c r="D135" s="3">
        <v>1163</v>
      </c>
      <c r="E135" s="4"/>
      <c r="F135" s="4"/>
      <c r="G135" s="4"/>
    </row>
    <row r="136" spans="1:7" x14ac:dyDescent="0.2">
      <c r="A136" s="68" t="s">
        <v>35</v>
      </c>
      <c r="B136" s="69"/>
      <c r="C136" s="70"/>
      <c r="D136" s="3">
        <v>1165</v>
      </c>
      <c r="E136" s="5">
        <v>0</v>
      </c>
      <c r="F136" s="5">
        <v>0</v>
      </c>
      <c r="G136" s="5">
        <v>0</v>
      </c>
    </row>
    <row r="137" spans="1:7" x14ac:dyDescent="0.2">
      <c r="A137" s="68" t="s">
        <v>36</v>
      </c>
      <c r="B137" s="69"/>
      <c r="C137" s="70"/>
      <c r="D137" s="3"/>
      <c r="E137" s="6"/>
      <c r="F137" s="6"/>
      <c r="G137" s="6"/>
    </row>
    <row r="138" spans="1:7" x14ac:dyDescent="0.2">
      <c r="A138" s="68" t="s">
        <v>37</v>
      </c>
      <c r="B138" s="69"/>
      <c r="C138" s="70"/>
      <c r="D138" s="3">
        <v>1170</v>
      </c>
      <c r="E138" s="5">
        <v>0</v>
      </c>
      <c r="F138" s="5">
        <v>0</v>
      </c>
      <c r="G138" s="5">
        <v>0</v>
      </c>
    </row>
    <row r="139" spans="1:7" x14ac:dyDescent="0.2">
      <c r="A139" s="68" t="s">
        <v>38</v>
      </c>
      <c r="B139" s="69"/>
      <c r="C139" s="70"/>
      <c r="D139" s="3">
        <v>1175</v>
      </c>
      <c r="E139" s="15">
        <f>SUM(E140:E141)</f>
        <v>0</v>
      </c>
      <c r="F139" s="15">
        <f>SUM(F140:F141)</f>
        <v>0</v>
      </c>
      <c r="G139" s="15">
        <f>SUM(G140:G141)</f>
        <v>0</v>
      </c>
    </row>
    <row r="140" spans="1:7" x14ac:dyDescent="0.2">
      <c r="A140" s="68" t="s">
        <v>39</v>
      </c>
      <c r="B140" s="69"/>
      <c r="C140" s="70"/>
      <c r="D140" s="3">
        <v>1176</v>
      </c>
      <c r="E140" s="5">
        <v>0</v>
      </c>
      <c r="F140" s="5">
        <v>0</v>
      </c>
      <c r="G140" s="5">
        <v>0</v>
      </c>
    </row>
    <row r="141" spans="1:7" x14ac:dyDescent="0.2">
      <c r="A141" s="68" t="s">
        <v>40</v>
      </c>
      <c r="B141" s="69"/>
      <c r="C141" s="70"/>
      <c r="D141" s="3">
        <v>1177</v>
      </c>
      <c r="E141" s="5">
        <v>0</v>
      </c>
      <c r="F141" s="5">
        <v>0</v>
      </c>
      <c r="G141" s="5">
        <v>0</v>
      </c>
    </row>
    <row r="142" spans="1:7" x14ac:dyDescent="0.2">
      <c r="A142" s="68" t="s">
        <v>41</v>
      </c>
      <c r="B142" s="69"/>
      <c r="C142" s="70"/>
      <c r="D142" s="3">
        <v>1180</v>
      </c>
      <c r="E142" s="5">
        <v>0</v>
      </c>
      <c r="F142" s="5">
        <v>0</v>
      </c>
      <c r="G142" s="5">
        <v>0</v>
      </c>
    </row>
    <row r="143" spans="1:7" x14ac:dyDescent="0.2">
      <c r="A143" s="65" t="s">
        <v>42</v>
      </c>
      <c r="B143" s="66"/>
      <c r="C143" s="67"/>
      <c r="D143" s="2">
        <v>1195</v>
      </c>
      <c r="E143" s="15">
        <f>E142+E139+E138+E136+E132+E130+SUM(E123:E129)+E121+E120</f>
        <v>239187</v>
      </c>
      <c r="F143" s="15">
        <f>F142+F139+F138+F136+F132+F130+SUM(F123:F129)+F121+F120</f>
        <v>239187</v>
      </c>
      <c r="G143" s="15">
        <f>G142+G139+G138+G136+G132+G130+SUM(G123:G129)+G121+G120</f>
        <v>0</v>
      </c>
    </row>
    <row r="144" spans="1:7" x14ac:dyDescent="0.2">
      <c r="A144" s="65" t="s">
        <v>43</v>
      </c>
      <c r="B144" s="66"/>
      <c r="C144" s="67"/>
      <c r="D144" s="2">
        <v>1200</v>
      </c>
      <c r="E144" s="7"/>
      <c r="F144" s="7"/>
      <c r="G144" s="7"/>
    </row>
    <row r="145" spans="1:7" x14ac:dyDescent="0.2">
      <c r="A145" s="65" t="s">
        <v>0</v>
      </c>
      <c r="B145" s="66"/>
      <c r="C145" s="67"/>
      <c r="D145" s="2">
        <v>1300</v>
      </c>
      <c r="E145" s="16">
        <f>E144+E143+E118</f>
        <v>694658</v>
      </c>
      <c r="F145" s="16">
        <f>F144+F143+F118</f>
        <v>556556</v>
      </c>
      <c r="G145" s="16">
        <f>G144+G143+G118</f>
        <v>0</v>
      </c>
    </row>
    <row r="146" spans="1:7" ht="38.25" x14ac:dyDescent="0.2">
      <c r="A146" s="77" t="s">
        <v>44</v>
      </c>
      <c r="B146" s="78"/>
      <c r="C146" s="79"/>
      <c r="D146" s="2" t="s">
        <v>2</v>
      </c>
      <c r="E146" s="2" t="s">
        <v>3</v>
      </c>
      <c r="F146" s="8" t="s">
        <v>4</v>
      </c>
    </row>
    <row r="147" spans="1:7" x14ac:dyDescent="0.2">
      <c r="A147" s="77">
        <v>1</v>
      </c>
      <c r="B147" s="78"/>
      <c r="C147" s="79"/>
      <c r="D147" s="2">
        <v>2</v>
      </c>
      <c r="E147" s="2">
        <v>3</v>
      </c>
      <c r="F147" s="2">
        <v>4</v>
      </c>
    </row>
    <row r="148" spans="1:7" x14ac:dyDescent="0.2">
      <c r="A148" s="94" t="s">
        <v>45</v>
      </c>
      <c r="B148" s="94"/>
      <c r="C148" s="94"/>
      <c r="D148" s="94"/>
      <c r="E148" s="94"/>
      <c r="F148" s="94"/>
    </row>
    <row r="149" spans="1:7" x14ac:dyDescent="0.2">
      <c r="A149" s="68" t="s">
        <v>46</v>
      </c>
      <c r="B149" s="69"/>
      <c r="C149" s="70"/>
      <c r="D149" s="3">
        <v>1400</v>
      </c>
      <c r="E149" s="17">
        <v>1451711</v>
      </c>
      <c r="F149" s="17">
        <v>959470</v>
      </c>
      <c r="G149" s="17">
        <f>G102+G105+G108</f>
        <v>0</v>
      </c>
    </row>
    <row r="150" spans="1:7" x14ac:dyDescent="0.2">
      <c r="A150" s="68" t="s">
        <v>47</v>
      </c>
      <c r="B150" s="69"/>
      <c r="C150" s="70"/>
      <c r="D150" s="3">
        <v>1410</v>
      </c>
      <c r="E150" s="9">
        <v>0</v>
      </c>
      <c r="F150" s="9">
        <v>0</v>
      </c>
      <c r="G150" s="9">
        <v>0</v>
      </c>
    </row>
    <row r="151" spans="1:7" x14ac:dyDescent="0.2">
      <c r="A151" s="68" t="s">
        <v>48</v>
      </c>
      <c r="B151" s="69"/>
      <c r="C151" s="70"/>
      <c r="D151" s="3">
        <v>1420</v>
      </c>
      <c r="E151" s="26">
        <v>-867675</v>
      </c>
      <c r="F151" s="26">
        <v>-513536</v>
      </c>
      <c r="G151" s="26"/>
    </row>
    <row r="152" spans="1:7" x14ac:dyDescent="0.2">
      <c r="A152" s="68" t="s">
        <v>49</v>
      </c>
      <c r="B152" s="69"/>
      <c r="C152" s="70"/>
      <c r="D152" s="3">
        <v>1430</v>
      </c>
      <c r="E152" s="9"/>
      <c r="F152" s="9"/>
      <c r="G152" s="9"/>
    </row>
    <row r="153" spans="1:7" x14ac:dyDescent="0.2">
      <c r="A153" s="68" t="s">
        <v>50</v>
      </c>
      <c r="B153" s="69"/>
      <c r="C153" s="70"/>
      <c r="D153" s="3">
        <v>1440</v>
      </c>
      <c r="E153" s="9">
        <v>0</v>
      </c>
      <c r="F153" s="9">
        <v>0</v>
      </c>
      <c r="G153" s="9">
        <v>0</v>
      </c>
    </row>
    <row r="154" spans="1:7" x14ac:dyDescent="0.2">
      <c r="A154" s="68" t="s">
        <v>51</v>
      </c>
      <c r="B154" s="69"/>
      <c r="C154" s="70"/>
      <c r="D154" s="3">
        <v>1450</v>
      </c>
      <c r="E154" s="9">
        <v>84010</v>
      </c>
      <c r="F154" s="9">
        <v>84010</v>
      </c>
      <c r="G154" s="9">
        <v>0</v>
      </c>
    </row>
    <row r="155" spans="1:7" x14ac:dyDescent="0.2">
      <c r="A155" s="65" t="s">
        <v>17</v>
      </c>
      <c r="B155" s="66"/>
      <c r="C155" s="67"/>
      <c r="D155" s="2">
        <v>1495</v>
      </c>
      <c r="E155" s="18">
        <f>SUM(E149:E154)</f>
        <v>668046</v>
      </c>
      <c r="F155" s="18">
        <f>SUM(F149:F154)</f>
        <v>529944</v>
      </c>
      <c r="G155" s="18">
        <f>SUM(G149:G154)</f>
        <v>0</v>
      </c>
    </row>
    <row r="156" spans="1:7" x14ac:dyDescent="0.2">
      <c r="A156" s="94" t="s">
        <v>52</v>
      </c>
      <c r="B156" s="94"/>
      <c r="C156" s="94"/>
      <c r="D156" s="94"/>
      <c r="E156" s="94"/>
      <c r="F156" s="94"/>
    </row>
    <row r="157" spans="1:7" x14ac:dyDescent="0.2">
      <c r="A157" s="68" t="s">
        <v>53</v>
      </c>
      <c r="B157" s="69"/>
      <c r="C157" s="70"/>
      <c r="D157" s="3"/>
      <c r="E157" s="10"/>
      <c r="F157" s="10"/>
      <c r="G157" s="10"/>
    </row>
    <row r="158" spans="1:7" x14ac:dyDescent="0.2">
      <c r="A158" s="68" t="s">
        <v>54</v>
      </c>
      <c r="B158" s="69"/>
      <c r="C158" s="70"/>
      <c r="D158" s="3">
        <v>1500</v>
      </c>
      <c r="E158" s="9">
        <v>0</v>
      </c>
      <c r="F158" s="9">
        <v>0</v>
      </c>
      <c r="G158" s="9">
        <v>0</v>
      </c>
    </row>
    <row r="159" spans="1:7" x14ac:dyDescent="0.2">
      <c r="A159" s="68" t="s">
        <v>55</v>
      </c>
      <c r="B159" s="69"/>
      <c r="C159" s="70"/>
      <c r="D159" s="3">
        <v>1510</v>
      </c>
      <c r="E159" s="9">
        <v>0</v>
      </c>
      <c r="F159" s="9">
        <v>0</v>
      </c>
      <c r="G159" s="9">
        <v>0</v>
      </c>
    </row>
    <row r="160" spans="1:7" x14ac:dyDescent="0.2">
      <c r="A160" s="68" t="s">
        <v>56</v>
      </c>
      <c r="B160" s="69"/>
      <c r="C160" s="70"/>
      <c r="D160" s="3">
        <v>1520</v>
      </c>
      <c r="E160" s="9">
        <v>0</v>
      </c>
      <c r="F160" s="9">
        <v>0</v>
      </c>
      <c r="G160" s="9">
        <v>0</v>
      </c>
    </row>
    <row r="161" spans="1:7" x14ac:dyDescent="0.2">
      <c r="A161" s="68" t="s">
        <v>57</v>
      </c>
      <c r="B161" s="69"/>
      <c r="C161" s="70"/>
      <c r="D161" s="3">
        <v>1530</v>
      </c>
      <c r="E161" s="9">
        <v>0</v>
      </c>
      <c r="F161" s="9">
        <v>0</v>
      </c>
      <c r="G161" s="9">
        <v>0</v>
      </c>
    </row>
    <row r="162" spans="1:7" x14ac:dyDescent="0.2">
      <c r="A162" s="68" t="s">
        <v>58</v>
      </c>
      <c r="B162" s="69"/>
      <c r="C162" s="70"/>
      <c r="D162" s="3"/>
      <c r="E162" s="10"/>
      <c r="F162" s="10"/>
      <c r="G162" s="10"/>
    </row>
    <row r="163" spans="1:7" x14ac:dyDescent="0.2">
      <c r="A163" s="68" t="s">
        <v>59</v>
      </c>
      <c r="B163" s="69"/>
      <c r="C163" s="70"/>
      <c r="D163" s="3">
        <v>1540</v>
      </c>
      <c r="E163" s="11"/>
      <c r="F163" s="11">
        <v>0</v>
      </c>
      <c r="G163" s="11">
        <v>0</v>
      </c>
    </row>
    <row r="164" spans="1:7" x14ac:dyDescent="0.2">
      <c r="A164" s="68" t="s">
        <v>23</v>
      </c>
      <c r="B164" s="69"/>
      <c r="C164" s="70"/>
      <c r="D164" s="3">
        <v>1545</v>
      </c>
      <c r="E164" s="9"/>
      <c r="F164" s="9">
        <v>0</v>
      </c>
      <c r="G164" s="9">
        <v>0</v>
      </c>
    </row>
    <row r="165" spans="1:7" x14ac:dyDescent="0.2">
      <c r="A165" s="68" t="s">
        <v>55</v>
      </c>
      <c r="B165" s="69"/>
      <c r="C165" s="70"/>
      <c r="D165" s="3">
        <v>1550</v>
      </c>
      <c r="E165" s="9"/>
      <c r="F165" s="9">
        <v>0</v>
      </c>
      <c r="G165" s="9">
        <v>0</v>
      </c>
    </row>
    <row r="166" spans="1:7" x14ac:dyDescent="0.2">
      <c r="A166" s="68" t="s">
        <v>60</v>
      </c>
      <c r="B166" s="69"/>
      <c r="C166" s="70"/>
      <c r="D166" s="3">
        <v>1555</v>
      </c>
      <c r="E166" s="9"/>
      <c r="F166" s="9">
        <v>0</v>
      </c>
      <c r="G166" s="9">
        <v>0</v>
      </c>
    </row>
    <row r="167" spans="1:7" x14ac:dyDescent="0.2">
      <c r="A167" s="68" t="s">
        <v>61</v>
      </c>
      <c r="B167" s="69"/>
      <c r="C167" s="70"/>
      <c r="D167" s="3">
        <v>1560</v>
      </c>
      <c r="E167" s="9"/>
      <c r="F167" s="9">
        <v>0</v>
      </c>
      <c r="G167" s="9">
        <v>0</v>
      </c>
    </row>
    <row r="168" spans="1:7" x14ac:dyDescent="0.2">
      <c r="A168" s="68" t="s">
        <v>26</v>
      </c>
      <c r="B168" s="69"/>
      <c r="C168" s="70"/>
      <c r="D168" s="3">
        <v>1565</v>
      </c>
      <c r="E168" s="9">
        <v>0</v>
      </c>
      <c r="F168" s="9">
        <v>0</v>
      </c>
      <c r="G168" s="9">
        <v>0</v>
      </c>
    </row>
    <row r="169" spans="1:7" x14ac:dyDescent="0.2">
      <c r="A169" s="68" t="s">
        <v>27</v>
      </c>
      <c r="B169" s="69"/>
      <c r="C169" s="70"/>
      <c r="D169" s="3">
        <v>1570</v>
      </c>
      <c r="E169" s="9">
        <v>0</v>
      </c>
      <c r="F169" s="9">
        <v>0</v>
      </c>
      <c r="G169" s="9">
        <v>0</v>
      </c>
    </row>
    <row r="170" spans="1:7" x14ac:dyDescent="0.2">
      <c r="A170" s="68" t="s">
        <v>62</v>
      </c>
      <c r="B170" s="69"/>
      <c r="C170" s="70"/>
      <c r="D170" s="3">
        <v>1575</v>
      </c>
      <c r="E170" s="9">
        <v>26612</v>
      </c>
      <c r="F170" s="9">
        <v>26612</v>
      </c>
      <c r="G170" s="9">
        <v>0</v>
      </c>
    </row>
    <row r="171" spans="1:7" x14ac:dyDescent="0.2">
      <c r="A171" s="65" t="s">
        <v>42</v>
      </c>
      <c r="B171" s="66"/>
      <c r="C171" s="67"/>
      <c r="D171" s="2">
        <v>1595</v>
      </c>
      <c r="E171" s="18">
        <f>SUM(E163:E170)+SUM(E158:E160)+E161</f>
        <v>26612</v>
      </c>
      <c r="F171" s="18">
        <f>SUM(F163:F170)+SUM(F158:F160)+F161</f>
        <v>26612</v>
      </c>
      <c r="G171" s="18">
        <f>SUM(G163:G170)+SUM(G158:G160)+G161</f>
        <v>0</v>
      </c>
    </row>
    <row r="172" spans="1:7" x14ac:dyDescent="0.2">
      <c r="A172" s="65" t="s">
        <v>63</v>
      </c>
      <c r="B172" s="66"/>
      <c r="C172" s="67"/>
      <c r="D172" s="2">
        <v>1600</v>
      </c>
      <c r="E172" s="12">
        <v>0</v>
      </c>
      <c r="F172" s="12">
        <v>0</v>
      </c>
      <c r="G172" s="12">
        <v>0</v>
      </c>
    </row>
    <row r="173" spans="1:7" x14ac:dyDescent="0.2">
      <c r="A173" s="65" t="s">
        <v>64</v>
      </c>
      <c r="B173" s="66"/>
      <c r="C173" s="67"/>
      <c r="D173" s="2">
        <v>1700</v>
      </c>
      <c r="E173" s="12">
        <v>0</v>
      </c>
      <c r="F173" s="12">
        <v>0</v>
      </c>
      <c r="G173" s="12">
        <v>0</v>
      </c>
    </row>
    <row r="174" spans="1:7" x14ac:dyDescent="0.2">
      <c r="A174" s="65" t="s">
        <v>0</v>
      </c>
      <c r="B174" s="66"/>
      <c r="C174" s="67"/>
      <c r="D174" s="2">
        <v>1800</v>
      </c>
      <c r="E174" s="18">
        <f>E173+E172+E171+E155</f>
        <v>694658</v>
      </c>
      <c r="F174" s="18">
        <f>F173+F172+F171+F155</f>
        <v>556556</v>
      </c>
      <c r="G174" s="18">
        <f>G173+G172+G171+G155</f>
        <v>0</v>
      </c>
    </row>
  </sheetData>
  <mergeCells count="168">
    <mergeCell ref="A70:C70"/>
    <mergeCell ref="A71:C71"/>
    <mergeCell ref="A72:C72"/>
    <mergeCell ref="A73:C73"/>
    <mergeCell ref="A88:C88"/>
    <mergeCell ref="A89:C89"/>
    <mergeCell ref="A86:C86"/>
    <mergeCell ref="A87:C87"/>
    <mergeCell ref="A83:C83"/>
    <mergeCell ref="A84:C84"/>
    <mergeCell ref="A85:C85"/>
    <mergeCell ref="A92:C92"/>
    <mergeCell ref="A93:C93"/>
    <mergeCell ref="A74:C74"/>
    <mergeCell ref="A75:F75"/>
    <mergeCell ref="A81:C81"/>
    <mergeCell ref="A82:C82"/>
    <mergeCell ref="A76:C76"/>
    <mergeCell ref="A77:C77"/>
    <mergeCell ref="A78:C78"/>
    <mergeCell ref="A79:C79"/>
    <mergeCell ref="A80:C80"/>
    <mergeCell ref="A90:C90"/>
    <mergeCell ref="A91:C91"/>
    <mergeCell ref="A68:C68"/>
    <mergeCell ref="A69:C69"/>
    <mergeCell ref="A45:C45"/>
    <mergeCell ref="A46:C46"/>
    <mergeCell ref="A51:C51"/>
    <mergeCell ref="A52:C52"/>
    <mergeCell ref="A53:C53"/>
    <mergeCell ref="A64:C64"/>
    <mergeCell ref="A65:C65"/>
    <mergeCell ref="A54:C54"/>
    <mergeCell ref="A63:C63"/>
    <mergeCell ref="A55:C55"/>
    <mergeCell ref="A56:C56"/>
    <mergeCell ref="A57:C57"/>
    <mergeCell ref="A58:C58"/>
    <mergeCell ref="A60:C60"/>
    <mergeCell ref="A59:C59"/>
    <mergeCell ref="A47:C47"/>
    <mergeCell ref="A48:C48"/>
    <mergeCell ref="A49:C49"/>
    <mergeCell ref="A50:C50"/>
    <mergeCell ref="A61:C61"/>
    <mergeCell ref="A62:C62"/>
    <mergeCell ref="A66:C66"/>
    <mergeCell ref="G17:G18"/>
    <mergeCell ref="A14:F14"/>
    <mergeCell ref="A15:F15"/>
    <mergeCell ref="E16:F16"/>
    <mergeCell ref="A22:C22"/>
    <mergeCell ref="A23:C23"/>
    <mergeCell ref="A25:C25"/>
    <mergeCell ref="A26:C26"/>
    <mergeCell ref="A30:C30"/>
    <mergeCell ref="A28:C28"/>
    <mergeCell ref="A29:C29"/>
    <mergeCell ref="A27:C27"/>
    <mergeCell ref="D1:F3"/>
    <mergeCell ref="D5:F5"/>
    <mergeCell ref="E17:F17"/>
    <mergeCell ref="A20:F20"/>
    <mergeCell ref="B6:C6"/>
    <mergeCell ref="D7:F7"/>
    <mergeCell ref="D8:F8"/>
    <mergeCell ref="D12:F12"/>
    <mergeCell ref="D9:F9"/>
    <mergeCell ref="D10:F10"/>
    <mergeCell ref="D11:F11"/>
    <mergeCell ref="A17:C17"/>
    <mergeCell ref="A19:C19"/>
    <mergeCell ref="A21:C21"/>
    <mergeCell ref="A67:F67"/>
    <mergeCell ref="A39:C39"/>
    <mergeCell ref="A34:C34"/>
    <mergeCell ref="A35:C35"/>
    <mergeCell ref="A24:C24"/>
    <mergeCell ref="A31:C31"/>
    <mergeCell ref="A37:C37"/>
    <mergeCell ref="A36:C36"/>
    <mergeCell ref="A43:C43"/>
    <mergeCell ref="A44:C44"/>
    <mergeCell ref="A32:C32"/>
    <mergeCell ref="A33:C33"/>
    <mergeCell ref="A42:C42"/>
    <mergeCell ref="A38:F38"/>
    <mergeCell ref="A40:C40"/>
    <mergeCell ref="A41:C41"/>
    <mergeCell ref="A108:C108"/>
    <mergeCell ref="G98:G99"/>
    <mergeCell ref="A100:C100"/>
    <mergeCell ref="A101:F101"/>
    <mergeCell ref="A102:C102"/>
    <mergeCell ref="A103:C103"/>
    <mergeCell ref="A104:C104"/>
    <mergeCell ref="A105:C105"/>
    <mergeCell ref="A106:C106"/>
    <mergeCell ref="A107:C107"/>
    <mergeCell ref="E98:F98"/>
    <mergeCell ref="A98:C98"/>
    <mergeCell ref="A118:C11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28:C128"/>
    <mergeCell ref="A119:F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38:C13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48:F14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58:C158"/>
    <mergeCell ref="A149:C149"/>
    <mergeCell ref="A150:C150"/>
    <mergeCell ref="A151:C151"/>
    <mergeCell ref="A152:C152"/>
    <mergeCell ref="A153:C153"/>
    <mergeCell ref="A154:C154"/>
    <mergeCell ref="A155:C155"/>
    <mergeCell ref="A156:F156"/>
    <mergeCell ref="A157:C157"/>
    <mergeCell ref="A174:C174"/>
    <mergeCell ref="A169:C169"/>
    <mergeCell ref="A170:C170"/>
    <mergeCell ref="A171:C171"/>
    <mergeCell ref="A172:C172"/>
    <mergeCell ref="A173:C173"/>
    <mergeCell ref="A168:C168"/>
    <mergeCell ref="A159:C159"/>
    <mergeCell ref="A160:C160"/>
    <mergeCell ref="A165:C165"/>
    <mergeCell ref="A166:C166"/>
    <mergeCell ref="A167:C167"/>
    <mergeCell ref="A161:C161"/>
    <mergeCell ref="A162:C162"/>
    <mergeCell ref="A163:C163"/>
    <mergeCell ref="A164:C164"/>
  </mergeCells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74"/>
  <sheetViews>
    <sheetView topLeftCell="A145" workbookViewId="0">
      <selection activeCell="G150" sqref="G150"/>
    </sheetView>
  </sheetViews>
  <sheetFormatPr defaultRowHeight="12.75" x14ac:dyDescent="0.2"/>
  <cols>
    <col min="1" max="1" width="30.28515625" style="1" customWidth="1"/>
    <col min="2" max="2" width="26.42578125" style="1" customWidth="1"/>
    <col min="3" max="3" width="10.85546875" style="1" customWidth="1"/>
    <col min="4" max="4" width="5.85546875" style="1" customWidth="1"/>
    <col min="5" max="5" width="13.42578125" style="1" customWidth="1"/>
    <col min="6" max="6" width="13.5703125" style="1" customWidth="1"/>
  </cols>
  <sheetData>
    <row r="1" spans="1:6" s="38" customFormat="1" x14ac:dyDescent="0.2">
      <c r="A1" s="37"/>
      <c r="B1" s="37"/>
      <c r="C1" s="37"/>
      <c r="D1" s="96"/>
      <c r="E1" s="97"/>
      <c r="F1" s="97"/>
    </row>
    <row r="2" spans="1:6" s="38" customFormat="1" x14ac:dyDescent="0.2">
      <c r="A2" s="37"/>
      <c r="B2" s="37"/>
      <c r="C2" s="37"/>
      <c r="D2" s="97"/>
      <c r="E2" s="97"/>
      <c r="F2" s="97"/>
    </row>
    <row r="3" spans="1:6" s="38" customFormat="1" x14ac:dyDescent="0.2">
      <c r="A3" s="37"/>
      <c r="B3" s="37"/>
      <c r="C3" s="37"/>
      <c r="D3" s="97"/>
      <c r="E3" s="97"/>
      <c r="F3" s="97"/>
    </row>
    <row r="4" spans="1:6" s="38" customFormat="1" x14ac:dyDescent="0.2">
      <c r="A4" s="37"/>
      <c r="B4" s="37"/>
      <c r="C4" s="37"/>
      <c r="D4" s="37"/>
      <c r="E4" s="37"/>
      <c r="F4" s="37"/>
    </row>
    <row r="5" spans="1:6" s="38" customFormat="1" x14ac:dyDescent="0.2">
      <c r="A5" s="37"/>
      <c r="B5" s="37"/>
      <c r="C5" s="37"/>
      <c r="D5" s="98"/>
      <c r="E5" s="98"/>
      <c r="F5" s="98"/>
    </row>
    <row r="6" spans="1:6" s="38" customFormat="1" x14ac:dyDescent="0.2">
      <c r="A6" s="37"/>
      <c r="B6" s="99"/>
      <c r="C6" s="99"/>
      <c r="D6" s="32"/>
      <c r="E6" s="32"/>
      <c r="F6" s="39"/>
    </row>
    <row r="7" spans="1:6" s="38" customFormat="1" x14ac:dyDescent="0.2">
      <c r="A7" s="40"/>
      <c r="B7" s="50"/>
      <c r="C7" s="41"/>
      <c r="D7" s="95"/>
      <c r="E7" s="98"/>
      <c r="F7" s="98"/>
    </row>
    <row r="8" spans="1:6" s="38" customFormat="1" x14ac:dyDescent="0.2">
      <c r="A8" s="40"/>
      <c r="B8" s="50"/>
      <c r="C8" s="41"/>
      <c r="D8" s="98"/>
      <c r="E8" s="98"/>
      <c r="F8" s="98"/>
    </row>
    <row r="9" spans="1:6" s="38" customFormat="1" x14ac:dyDescent="0.2">
      <c r="A9" s="42"/>
      <c r="B9" s="51"/>
      <c r="C9" s="41"/>
      <c r="D9" s="98"/>
      <c r="E9" s="98"/>
      <c r="F9" s="98"/>
    </row>
    <row r="10" spans="1:6" s="38" customFormat="1" x14ac:dyDescent="0.2">
      <c r="A10" s="40"/>
      <c r="B10" s="43"/>
      <c r="C10" s="41"/>
      <c r="D10" s="95"/>
      <c r="E10" s="95"/>
      <c r="F10" s="95"/>
    </row>
    <row r="11" spans="1:6" s="38" customFormat="1" x14ac:dyDescent="0.2">
      <c r="A11" s="40"/>
      <c r="B11" s="43"/>
      <c r="C11" s="41"/>
      <c r="D11" s="95"/>
      <c r="E11" s="95"/>
      <c r="F11" s="95"/>
    </row>
    <row r="12" spans="1:6" s="38" customFormat="1" x14ac:dyDescent="0.2">
      <c r="A12" s="44"/>
      <c r="B12" s="37"/>
      <c r="C12" s="37"/>
      <c r="D12" s="98"/>
      <c r="E12" s="98"/>
      <c r="F12" s="98"/>
    </row>
    <row r="13" spans="1:6" s="38" customFormat="1" x14ac:dyDescent="0.2">
      <c r="A13" s="44"/>
      <c r="B13" s="37"/>
      <c r="C13" s="37"/>
      <c r="D13" s="37"/>
      <c r="E13" s="37"/>
      <c r="F13" s="37"/>
    </row>
    <row r="14" spans="1:6" s="38" customFormat="1" x14ac:dyDescent="0.2">
      <c r="A14" s="100"/>
      <c r="B14" s="100"/>
      <c r="C14" s="100"/>
      <c r="D14" s="100"/>
      <c r="E14" s="100"/>
      <c r="F14" s="100"/>
    </row>
    <row r="15" spans="1:6" s="38" customFormat="1" x14ac:dyDescent="0.2">
      <c r="A15" s="100"/>
      <c r="B15" s="100"/>
      <c r="C15" s="100"/>
      <c r="D15" s="100"/>
      <c r="E15" s="100"/>
      <c r="F15" s="100"/>
    </row>
    <row r="16" spans="1:6" s="38" customFormat="1" x14ac:dyDescent="0.2">
      <c r="A16" s="37"/>
      <c r="B16" s="37"/>
      <c r="C16" s="37"/>
      <c r="D16" s="37"/>
      <c r="E16" s="101"/>
      <c r="F16" s="101"/>
    </row>
    <row r="17" spans="1:11" ht="25.5" x14ac:dyDescent="0.2">
      <c r="A17" s="89" t="s">
        <v>1</v>
      </c>
      <c r="B17" s="90"/>
      <c r="C17" s="91"/>
      <c r="D17" s="49" t="s">
        <v>2</v>
      </c>
      <c r="E17" s="89" t="s">
        <v>70</v>
      </c>
      <c r="F17" s="91"/>
      <c r="G17" s="80" t="s">
        <v>71</v>
      </c>
    </row>
    <row r="18" spans="1:11" x14ac:dyDescent="0.2">
      <c r="A18" s="33"/>
      <c r="B18" s="34"/>
      <c r="C18" s="35"/>
      <c r="D18" s="2"/>
      <c r="E18" s="2" t="s">
        <v>68</v>
      </c>
      <c r="F18" s="2" t="s">
        <v>69</v>
      </c>
      <c r="G18" s="81"/>
    </row>
    <row r="19" spans="1:11" x14ac:dyDescent="0.2">
      <c r="A19" s="77">
        <v>1</v>
      </c>
      <c r="B19" s="78"/>
      <c r="C19" s="79"/>
      <c r="D19" s="2">
        <v>2</v>
      </c>
      <c r="E19" s="2">
        <v>3</v>
      </c>
      <c r="F19" s="2">
        <v>4</v>
      </c>
      <c r="G19" s="2">
        <v>4</v>
      </c>
    </row>
    <row r="20" spans="1:11" x14ac:dyDescent="0.2">
      <c r="A20" s="94" t="s">
        <v>5</v>
      </c>
      <c r="B20" s="94"/>
      <c r="C20" s="94"/>
      <c r="D20" s="94"/>
      <c r="E20" s="94"/>
      <c r="F20" s="94"/>
      <c r="I20" s="30" t="s">
        <v>67</v>
      </c>
      <c r="J20" s="28" t="s">
        <v>66</v>
      </c>
    </row>
    <row r="21" spans="1:11" x14ac:dyDescent="0.2">
      <c r="A21" s="68" t="s">
        <v>6</v>
      </c>
      <c r="B21" s="69"/>
      <c r="C21" s="70"/>
      <c r="D21" s="3">
        <v>1000</v>
      </c>
      <c r="E21" s="15">
        <f>E22-E23</f>
        <v>0</v>
      </c>
      <c r="F21" s="15">
        <f>F22-F23</f>
        <v>0</v>
      </c>
      <c r="G21" s="15">
        <f>G22-G23</f>
        <v>2537</v>
      </c>
      <c r="I21" s="30"/>
      <c r="J21" s="28"/>
    </row>
    <row r="22" spans="1:11" x14ac:dyDescent="0.2">
      <c r="A22" s="68" t="s">
        <v>7</v>
      </c>
      <c r="B22" s="69"/>
      <c r="C22" s="70"/>
      <c r="D22" s="3">
        <v>1001</v>
      </c>
      <c r="E22" s="5"/>
      <c r="F22" s="5"/>
      <c r="G22" s="5">
        <v>11200</v>
      </c>
      <c r="H22" s="19">
        <f>E22-F22</f>
        <v>0</v>
      </c>
      <c r="I22" s="30"/>
      <c r="J22" s="28"/>
      <c r="K22">
        <f>I22+J22</f>
        <v>0</v>
      </c>
    </row>
    <row r="23" spans="1:11" x14ac:dyDescent="0.2">
      <c r="A23" s="68" t="s">
        <v>8</v>
      </c>
      <c r="B23" s="69"/>
      <c r="C23" s="70"/>
      <c r="D23" s="3">
        <v>1002</v>
      </c>
      <c r="E23" s="5"/>
      <c r="F23" s="5"/>
      <c r="G23" s="5">
        <v>8663</v>
      </c>
      <c r="H23" s="20">
        <f>E23-F23</f>
        <v>0</v>
      </c>
      <c r="I23" s="31">
        <f>(I22)*50%</f>
        <v>0</v>
      </c>
      <c r="J23" s="29">
        <f>J22*50%</f>
        <v>0</v>
      </c>
      <c r="K23">
        <f>I23+J23</f>
        <v>0</v>
      </c>
    </row>
    <row r="24" spans="1:11" x14ac:dyDescent="0.2">
      <c r="A24" s="68" t="s">
        <v>9</v>
      </c>
      <c r="B24" s="69"/>
      <c r="C24" s="70"/>
      <c r="D24" s="3">
        <v>1010</v>
      </c>
      <c r="E24" s="15">
        <f>E25-E26</f>
        <v>0</v>
      </c>
      <c r="F24" s="15">
        <f>F25-F26</f>
        <v>0</v>
      </c>
      <c r="G24" s="15">
        <f>G25-G26</f>
        <v>0</v>
      </c>
    </row>
    <row r="25" spans="1:11" x14ac:dyDescent="0.2">
      <c r="A25" s="68" t="s">
        <v>7</v>
      </c>
      <c r="B25" s="69"/>
      <c r="C25" s="70"/>
      <c r="D25" s="3">
        <v>1011</v>
      </c>
      <c r="E25" s="5">
        <v>0</v>
      </c>
      <c r="F25" s="5">
        <v>0</v>
      </c>
      <c r="G25" s="5">
        <v>0</v>
      </c>
    </row>
    <row r="26" spans="1:11" x14ac:dyDescent="0.2">
      <c r="A26" s="68" t="s">
        <v>8</v>
      </c>
      <c r="B26" s="69"/>
      <c r="C26" s="70"/>
      <c r="D26" s="3">
        <v>1012</v>
      </c>
      <c r="E26" s="5">
        <v>0</v>
      </c>
      <c r="F26" s="5">
        <v>0</v>
      </c>
      <c r="G26" s="5">
        <v>0</v>
      </c>
    </row>
    <row r="27" spans="1:11" x14ac:dyDescent="0.2">
      <c r="A27" s="68" t="s">
        <v>10</v>
      </c>
      <c r="B27" s="69"/>
      <c r="C27" s="70"/>
      <c r="D27" s="3">
        <v>1020</v>
      </c>
      <c r="E27" s="15">
        <f>E28-E29</f>
        <v>0</v>
      </c>
      <c r="F27" s="15">
        <f>F28-F29</f>
        <v>0</v>
      </c>
      <c r="G27" s="15">
        <f>G28-G29</f>
        <v>0</v>
      </c>
    </row>
    <row r="28" spans="1:11" x14ac:dyDescent="0.2">
      <c r="A28" s="68" t="s">
        <v>7</v>
      </c>
      <c r="B28" s="69"/>
      <c r="C28" s="70"/>
      <c r="D28" s="3">
        <v>1021</v>
      </c>
      <c r="E28" s="5">
        <v>0</v>
      </c>
      <c r="F28" s="5">
        <v>0</v>
      </c>
      <c r="G28" s="5">
        <v>0</v>
      </c>
    </row>
    <row r="29" spans="1:11" x14ac:dyDescent="0.2">
      <c r="A29" s="68" t="s">
        <v>11</v>
      </c>
      <c r="B29" s="69"/>
      <c r="C29" s="70"/>
      <c r="D29" s="3">
        <v>1022</v>
      </c>
      <c r="E29" s="5">
        <v>0</v>
      </c>
      <c r="F29" s="5">
        <v>0</v>
      </c>
      <c r="G29" s="5">
        <v>0</v>
      </c>
    </row>
    <row r="30" spans="1:11" x14ac:dyDescent="0.2">
      <c r="A30" s="68" t="s">
        <v>12</v>
      </c>
      <c r="B30" s="69"/>
      <c r="C30" s="70"/>
      <c r="D30" s="3">
        <v>1030</v>
      </c>
      <c r="E30" s="5">
        <v>0</v>
      </c>
      <c r="F30" s="5">
        <v>0</v>
      </c>
      <c r="G30" s="5">
        <v>0</v>
      </c>
    </row>
    <row r="31" spans="1:11" x14ac:dyDescent="0.2">
      <c r="A31" s="68" t="s">
        <v>13</v>
      </c>
      <c r="B31" s="69"/>
      <c r="C31" s="70"/>
      <c r="D31" s="3">
        <v>1040</v>
      </c>
      <c r="E31" s="15">
        <f>E32-E33</f>
        <v>0</v>
      </c>
      <c r="F31" s="15">
        <f>F32-F33</f>
        <v>0</v>
      </c>
      <c r="G31" s="15">
        <f>G32-G33</f>
        <v>0</v>
      </c>
    </row>
    <row r="32" spans="1:11" x14ac:dyDescent="0.2">
      <c r="A32" s="68" t="s">
        <v>7</v>
      </c>
      <c r="B32" s="69"/>
      <c r="C32" s="70"/>
      <c r="D32" s="3">
        <v>1041</v>
      </c>
      <c r="E32" s="5">
        <v>0</v>
      </c>
      <c r="F32" s="5">
        <v>0</v>
      </c>
      <c r="G32" s="5">
        <v>0</v>
      </c>
    </row>
    <row r="33" spans="1:7" x14ac:dyDescent="0.2">
      <c r="A33" s="68" t="s">
        <v>8</v>
      </c>
      <c r="B33" s="69"/>
      <c r="C33" s="70"/>
      <c r="D33" s="3">
        <v>1042</v>
      </c>
      <c r="E33" s="5">
        <v>0</v>
      </c>
      <c r="F33" s="5">
        <v>0</v>
      </c>
      <c r="G33" s="5">
        <v>0</v>
      </c>
    </row>
    <row r="34" spans="1:7" x14ac:dyDescent="0.2">
      <c r="A34" s="68" t="s">
        <v>14</v>
      </c>
      <c r="B34" s="69"/>
      <c r="C34" s="70"/>
      <c r="D34" s="3">
        <v>1050</v>
      </c>
      <c r="E34" s="5"/>
      <c r="F34" s="5"/>
      <c r="G34" s="5">
        <v>16</v>
      </c>
    </row>
    <row r="35" spans="1:7" x14ac:dyDescent="0.2">
      <c r="A35" s="68" t="s">
        <v>15</v>
      </c>
      <c r="B35" s="69"/>
      <c r="C35" s="70"/>
      <c r="D35" s="3">
        <v>1060</v>
      </c>
      <c r="E35" s="5"/>
      <c r="F35" s="5"/>
      <c r="G35" s="5"/>
    </row>
    <row r="36" spans="1:7" x14ac:dyDescent="0.2">
      <c r="A36" s="68" t="s">
        <v>16</v>
      </c>
      <c r="B36" s="69"/>
      <c r="C36" s="70"/>
      <c r="D36" s="3">
        <v>1090</v>
      </c>
      <c r="E36" s="5">
        <v>0</v>
      </c>
      <c r="F36" s="5">
        <v>0</v>
      </c>
      <c r="G36" s="5">
        <v>0</v>
      </c>
    </row>
    <row r="37" spans="1:7" x14ac:dyDescent="0.2">
      <c r="A37" s="65" t="s">
        <v>17</v>
      </c>
      <c r="B37" s="66"/>
      <c r="C37" s="67"/>
      <c r="D37" s="2">
        <v>1095</v>
      </c>
      <c r="E37" s="16">
        <f>E36+E35+E34+E31+E30+E27+E24+E21</f>
        <v>0</v>
      </c>
      <c r="F37" s="16">
        <f>F36+F35+F34+F31+F30+F27+F24+F21</f>
        <v>0</v>
      </c>
      <c r="G37" s="16">
        <f>G36+G35+G34+G31+G30+G27+G24+G21</f>
        <v>2553</v>
      </c>
    </row>
    <row r="38" spans="1:7" x14ac:dyDescent="0.2">
      <c r="A38" s="94" t="s">
        <v>18</v>
      </c>
      <c r="B38" s="94"/>
      <c r="C38" s="94"/>
      <c r="D38" s="94"/>
      <c r="E38" s="94"/>
      <c r="F38" s="94"/>
    </row>
    <row r="39" spans="1:7" x14ac:dyDescent="0.2">
      <c r="A39" s="68" t="s">
        <v>19</v>
      </c>
      <c r="B39" s="69"/>
      <c r="C39" s="70"/>
      <c r="D39" s="3">
        <v>1100</v>
      </c>
      <c r="E39" s="5">
        <v>0</v>
      </c>
      <c r="F39" s="5">
        <v>0</v>
      </c>
      <c r="G39" s="5">
        <v>0</v>
      </c>
    </row>
    <row r="40" spans="1:7" x14ac:dyDescent="0.2">
      <c r="A40" s="68" t="s">
        <v>20</v>
      </c>
      <c r="B40" s="69"/>
      <c r="C40" s="70"/>
      <c r="D40" s="3">
        <v>1110</v>
      </c>
      <c r="E40" s="5">
        <v>0</v>
      </c>
      <c r="F40" s="5">
        <v>0</v>
      </c>
      <c r="G40" s="5">
        <v>0</v>
      </c>
    </row>
    <row r="41" spans="1:7" x14ac:dyDescent="0.2">
      <c r="A41" s="68" t="s">
        <v>21</v>
      </c>
      <c r="B41" s="69"/>
      <c r="C41" s="70"/>
      <c r="D41" s="3"/>
      <c r="E41" s="4"/>
      <c r="F41" s="4"/>
      <c r="G41" s="4"/>
    </row>
    <row r="42" spans="1:7" x14ac:dyDescent="0.2">
      <c r="A42" s="68" t="s">
        <v>22</v>
      </c>
      <c r="B42" s="69"/>
      <c r="C42" s="70"/>
      <c r="D42" s="3">
        <v>1120</v>
      </c>
      <c r="E42" s="5">
        <v>0</v>
      </c>
      <c r="F42" s="5">
        <v>0</v>
      </c>
      <c r="G42" s="5">
        <v>0</v>
      </c>
    </row>
    <row r="43" spans="1:7" x14ac:dyDescent="0.2">
      <c r="A43" s="68" t="s">
        <v>23</v>
      </c>
      <c r="B43" s="69"/>
      <c r="C43" s="70"/>
      <c r="D43" s="3">
        <v>1125</v>
      </c>
      <c r="E43" s="5">
        <v>0</v>
      </c>
      <c r="F43" s="5">
        <v>0</v>
      </c>
      <c r="G43" s="5">
        <v>0</v>
      </c>
    </row>
    <row r="44" spans="1:7" x14ac:dyDescent="0.2">
      <c r="A44" s="68" t="s">
        <v>24</v>
      </c>
      <c r="B44" s="69"/>
      <c r="C44" s="70"/>
      <c r="D44" s="3">
        <v>1130</v>
      </c>
      <c r="E44" s="5">
        <v>0</v>
      </c>
      <c r="F44" s="5">
        <v>0</v>
      </c>
      <c r="G44" s="5">
        <v>0</v>
      </c>
    </row>
    <row r="45" spans="1:7" x14ac:dyDescent="0.2">
      <c r="A45" s="68" t="s">
        <v>25</v>
      </c>
      <c r="B45" s="69"/>
      <c r="C45" s="70"/>
      <c r="D45" s="3">
        <v>1135</v>
      </c>
      <c r="E45" s="5">
        <v>0</v>
      </c>
      <c r="F45" s="5">
        <v>0</v>
      </c>
      <c r="G45" s="5">
        <v>0</v>
      </c>
    </row>
    <row r="46" spans="1:7" x14ac:dyDescent="0.2">
      <c r="A46" s="68" t="s">
        <v>26</v>
      </c>
      <c r="B46" s="69"/>
      <c r="C46" s="70"/>
      <c r="D46" s="3">
        <v>1140</v>
      </c>
      <c r="E46" s="5">
        <v>0</v>
      </c>
      <c r="F46" s="5"/>
      <c r="G46" s="5"/>
    </row>
    <row r="47" spans="1:7" x14ac:dyDescent="0.2">
      <c r="A47" s="68" t="s">
        <v>27</v>
      </c>
      <c r="B47" s="69"/>
      <c r="C47" s="70"/>
      <c r="D47" s="3">
        <v>1145</v>
      </c>
      <c r="E47" s="5">
        <v>0</v>
      </c>
      <c r="F47" s="5">
        <v>0</v>
      </c>
      <c r="G47" s="5">
        <v>0</v>
      </c>
    </row>
    <row r="48" spans="1:7" x14ac:dyDescent="0.2">
      <c r="A48" s="68" t="s">
        <v>28</v>
      </c>
      <c r="B48" s="69"/>
      <c r="C48" s="70"/>
      <c r="D48" s="3">
        <v>1150</v>
      </c>
      <c r="E48" s="5">
        <v>0</v>
      </c>
      <c r="F48" s="5">
        <v>0</v>
      </c>
      <c r="G48" s="5">
        <v>0</v>
      </c>
    </row>
    <row r="49" spans="1:7" x14ac:dyDescent="0.2">
      <c r="A49" s="68" t="s">
        <v>29</v>
      </c>
      <c r="B49" s="69"/>
      <c r="C49" s="70"/>
      <c r="D49" s="3">
        <v>1155</v>
      </c>
      <c r="E49" s="5">
        <v>0</v>
      </c>
      <c r="F49" s="5">
        <v>0</v>
      </c>
      <c r="G49" s="5">
        <v>0</v>
      </c>
    </row>
    <row r="50" spans="1:7" x14ac:dyDescent="0.2">
      <c r="A50" s="68" t="s">
        <v>30</v>
      </c>
      <c r="B50" s="69"/>
      <c r="C50" s="70"/>
      <c r="D50" s="3"/>
      <c r="E50" s="6"/>
      <c r="F50" s="6"/>
      <c r="G50" s="6"/>
    </row>
    <row r="51" spans="1:7" x14ac:dyDescent="0.2">
      <c r="A51" s="68" t="s">
        <v>31</v>
      </c>
      <c r="B51" s="69"/>
      <c r="C51" s="70"/>
      <c r="D51" s="3">
        <v>1160</v>
      </c>
      <c r="E51" s="15">
        <f>SUM(E52:E54)</f>
        <v>0</v>
      </c>
      <c r="F51" s="15">
        <f>SUM(F52:F54)</f>
        <v>0</v>
      </c>
      <c r="G51" s="15">
        <f>SUM(G52:G54)</f>
        <v>0</v>
      </c>
    </row>
    <row r="52" spans="1:7" x14ac:dyDescent="0.2">
      <c r="A52" s="68" t="s">
        <v>32</v>
      </c>
      <c r="B52" s="69"/>
      <c r="C52" s="70"/>
      <c r="D52" s="3">
        <v>1161</v>
      </c>
      <c r="E52" s="5">
        <v>0</v>
      </c>
      <c r="F52" s="5">
        <v>0</v>
      </c>
      <c r="G52" s="5"/>
    </row>
    <row r="53" spans="1:7" x14ac:dyDescent="0.2">
      <c r="A53" s="68" t="s">
        <v>33</v>
      </c>
      <c r="B53" s="69"/>
      <c r="C53" s="70"/>
      <c r="D53" s="3">
        <v>1162</v>
      </c>
      <c r="E53" s="4">
        <f>ROUND([1]Ф.2.ЗВЕД!F23+[1]Ф.4.1.ЗВЕД!E23-[1]Ф.4.1.ЗВЕД!F23+[1]Ф.4.2.ЗВЕД!E22-[1]Ф.4.2.ЗВЕД!F22+[1]Ф.4.3.ЗВЕД!F22-[1]Ф.4.3.ЗВЕД!G22+[1]Ф.4.4.ЗВЕД!E20+[1]Ф.4.3.1.ЗВЕД!G22,0)</f>
        <v>0</v>
      </c>
      <c r="F53" s="4"/>
      <c r="G53" s="4"/>
    </row>
    <row r="54" spans="1:7" x14ac:dyDescent="0.2">
      <c r="A54" s="68" t="s">
        <v>34</v>
      </c>
      <c r="B54" s="69"/>
      <c r="C54" s="70"/>
      <c r="D54" s="3">
        <v>1163</v>
      </c>
      <c r="E54" s="4">
        <f>ROUND([1]Ф.4.1.ЗВЕД!F23+[1]Ф.4.2.ЗВЕД!F22+[1]Ф.4.3.ЗВЕД!G22,0)</f>
        <v>0</v>
      </c>
      <c r="F54" s="4">
        <f>ROUND([1]Ф.4.1.ЗВЕД!R23+[1]Ф.4.2.ЗВЕД!N22+[1]Ф.4.3.ЗВЕД!N22,0)</f>
        <v>0</v>
      </c>
      <c r="G54" s="4"/>
    </row>
    <row r="55" spans="1:7" x14ac:dyDescent="0.2">
      <c r="A55" s="68" t="s">
        <v>35</v>
      </c>
      <c r="B55" s="69"/>
      <c r="C55" s="70"/>
      <c r="D55" s="3">
        <v>1165</v>
      </c>
      <c r="E55" s="5">
        <v>0</v>
      </c>
      <c r="F55" s="5">
        <v>0</v>
      </c>
      <c r="G55" s="5">
        <v>0</v>
      </c>
    </row>
    <row r="56" spans="1:7" x14ac:dyDescent="0.2">
      <c r="A56" s="68" t="s">
        <v>36</v>
      </c>
      <c r="B56" s="69"/>
      <c r="C56" s="70"/>
      <c r="D56" s="3"/>
      <c r="E56" s="6"/>
      <c r="F56" s="6"/>
      <c r="G56" s="6"/>
    </row>
    <row r="57" spans="1:7" x14ac:dyDescent="0.2">
      <c r="A57" s="68" t="s">
        <v>37</v>
      </c>
      <c r="B57" s="69"/>
      <c r="C57" s="70"/>
      <c r="D57" s="3">
        <v>1170</v>
      </c>
      <c r="E57" s="5">
        <v>0</v>
      </c>
      <c r="F57" s="5">
        <v>0</v>
      </c>
      <c r="G57" s="5">
        <v>0</v>
      </c>
    </row>
    <row r="58" spans="1:7" x14ac:dyDescent="0.2">
      <c r="A58" s="68" t="s">
        <v>38</v>
      </c>
      <c r="B58" s="69"/>
      <c r="C58" s="70"/>
      <c r="D58" s="3">
        <v>1175</v>
      </c>
      <c r="E58" s="15">
        <f>SUM(E59:E60)</f>
        <v>0</v>
      </c>
      <c r="F58" s="15">
        <f>SUM(F59:F60)</f>
        <v>0</v>
      </c>
      <c r="G58" s="15">
        <f>SUM(G59:G60)</f>
        <v>0</v>
      </c>
    </row>
    <row r="59" spans="1:7" x14ac:dyDescent="0.2">
      <c r="A59" s="68" t="s">
        <v>39</v>
      </c>
      <c r="B59" s="69"/>
      <c r="C59" s="70"/>
      <c r="D59" s="3">
        <v>1176</v>
      </c>
      <c r="E59" s="5">
        <v>0</v>
      </c>
      <c r="F59" s="5">
        <v>0</v>
      </c>
      <c r="G59" s="5">
        <v>0</v>
      </c>
    </row>
    <row r="60" spans="1:7" x14ac:dyDescent="0.2">
      <c r="A60" s="68" t="s">
        <v>40</v>
      </c>
      <c r="B60" s="69"/>
      <c r="C60" s="70"/>
      <c r="D60" s="3">
        <v>1177</v>
      </c>
      <c r="E60" s="5">
        <v>0</v>
      </c>
      <c r="F60" s="5">
        <v>0</v>
      </c>
      <c r="G60" s="5">
        <v>0</v>
      </c>
    </row>
    <row r="61" spans="1:7" x14ac:dyDescent="0.2">
      <c r="A61" s="68" t="s">
        <v>41</v>
      </c>
      <c r="B61" s="69"/>
      <c r="C61" s="70"/>
      <c r="D61" s="3">
        <v>1180</v>
      </c>
      <c r="E61" s="5">
        <v>0</v>
      </c>
      <c r="F61" s="5">
        <v>0</v>
      </c>
      <c r="G61" s="5">
        <v>0</v>
      </c>
    </row>
    <row r="62" spans="1:7" x14ac:dyDescent="0.2">
      <c r="A62" s="65" t="s">
        <v>42</v>
      </c>
      <c r="B62" s="66"/>
      <c r="C62" s="67"/>
      <c r="D62" s="2">
        <v>1195</v>
      </c>
      <c r="E62" s="15">
        <f>E61+E58+E57+E55+E51+E49+SUM(E42:E48)+E40+E39</f>
        <v>0</v>
      </c>
      <c r="F62" s="15">
        <f>F61+F58+F57+F55+F51+F49+SUM(F42:F48)+F40+F39</f>
        <v>0</v>
      </c>
      <c r="G62" s="15">
        <f>G61+G58+G57+G55+G51+G49+SUM(G42:G48)+G40+G39</f>
        <v>0</v>
      </c>
    </row>
    <row r="63" spans="1:7" x14ac:dyDescent="0.2">
      <c r="A63" s="65" t="s">
        <v>43</v>
      </c>
      <c r="B63" s="66"/>
      <c r="C63" s="67"/>
      <c r="D63" s="2">
        <v>1200</v>
      </c>
      <c r="E63" s="7"/>
      <c r="F63" s="7"/>
      <c r="G63" s="7"/>
    </row>
    <row r="64" spans="1:7" x14ac:dyDescent="0.2">
      <c r="A64" s="65" t="s">
        <v>0</v>
      </c>
      <c r="B64" s="66"/>
      <c r="C64" s="67"/>
      <c r="D64" s="2">
        <v>1300</v>
      </c>
      <c r="E64" s="16">
        <f>E63+E62+E37</f>
        <v>0</v>
      </c>
      <c r="F64" s="21">
        <f>F63+F62+F37</f>
        <v>0</v>
      </c>
      <c r="G64" s="21">
        <f>G63+G62+G37</f>
        <v>2553</v>
      </c>
    </row>
    <row r="65" spans="1:8" ht="25.5" x14ac:dyDescent="0.2">
      <c r="A65" s="77" t="s">
        <v>44</v>
      </c>
      <c r="B65" s="78"/>
      <c r="C65" s="79"/>
      <c r="D65" s="2" t="s">
        <v>2</v>
      </c>
      <c r="E65" s="77" t="s">
        <v>70</v>
      </c>
      <c r="F65" s="79"/>
      <c r="G65" s="80" t="s">
        <v>71</v>
      </c>
    </row>
    <row r="66" spans="1:8" x14ac:dyDescent="0.2">
      <c r="A66" s="33"/>
      <c r="B66" s="34"/>
      <c r="C66" s="35"/>
      <c r="D66" s="2"/>
      <c r="E66" s="2" t="s">
        <v>68</v>
      </c>
      <c r="F66" s="2" t="s">
        <v>69</v>
      </c>
      <c r="G66" s="81"/>
    </row>
    <row r="67" spans="1:8" x14ac:dyDescent="0.2">
      <c r="A67" s="77">
        <v>1</v>
      </c>
      <c r="B67" s="78"/>
      <c r="C67" s="79"/>
      <c r="D67" s="2">
        <v>2</v>
      </c>
      <c r="E67" s="2">
        <v>3</v>
      </c>
      <c r="F67" s="2">
        <v>4</v>
      </c>
      <c r="G67" s="2">
        <v>4</v>
      </c>
    </row>
    <row r="68" spans="1:8" x14ac:dyDescent="0.2">
      <c r="A68" s="94" t="s">
        <v>45</v>
      </c>
      <c r="B68" s="94"/>
      <c r="C68" s="94"/>
      <c r="D68" s="94"/>
      <c r="E68" s="94"/>
      <c r="F68" s="94"/>
    </row>
    <row r="69" spans="1:8" x14ac:dyDescent="0.2">
      <c r="A69" s="68" t="s">
        <v>46</v>
      </c>
      <c r="B69" s="69"/>
      <c r="C69" s="70"/>
      <c r="D69" s="3">
        <v>1400</v>
      </c>
      <c r="E69" s="17"/>
      <c r="F69" s="17"/>
      <c r="G69" s="17">
        <v>11200</v>
      </c>
    </row>
    <row r="70" spans="1:8" x14ac:dyDescent="0.2">
      <c r="A70" s="68" t="s">
        <v>47</v>
      </c>
      <c r="B70" s="69"/>
      <c r="C70" s="70"/>
      <c r="D70" s="3">
        <v>1410</v>
      </c>
      <c r="E70" s="9"/>
      <c r="F70" s="9"/>
      <c r="G70" s="9"/>
    </row>
    <row r="71" spans="1:8" x14ac:dyDescent="0.2">
      <c r="A71" s="68" t="s">
        <v>48</v>
      </c>
      <c r="B71" s="69"/>
      <c r="C71" s="70"/>
      <c r="D71" s="3">
        <v>1420</v>
      </c>
      <c r="E71" s="9"/>
      <c r="F71" s="9"/>
      <c r="G71" s="9">
        <v>-8647</v>
      </c>
      <c r="H71" s="19"/>
    </row>
    <row r="72" spans="1:8" x14ac:dyDescent="0.2">
      <c r="A72" s="68" t="s">
        <v>49</v>
      </c>
      <c r="B72" s="69"/>
      <c r="C72" s="70"/>
      <c r="D72" s="3">
        <v>1430</v>
      </c>
      <c r="E72" s="9"/>
      <c r="F72" s="9"/>
      <c r="G72" s="9"/>
    </row>
    <row r="73" spans="1:8" x14ac:dyDescent="0.2">
      <c r="A73" s="68" t="s">
        <v>50</v>
      </c>
      <c r="B73" s="69"/>
      <c r="C73" s="70"/>
      <c r="D73" s="3">
        <v>1440</v>
      </c>
      <c r="E73" s="9">
        <v>0</v>
      </c>
      <c r="F73" s="9">
        <v>0</v>
      </c>
      <c r="G73" s="9">
        <v>0</v>
      </c>
    </row>
    <row r="74" spans="1:8" x14ac:dyDescent="0.2">
      <c r="A74" s="68" t="s">
        <v>51</v>
      </c>
      <c r="B74" s="69"/>
      <c r="C74" s="70"/>
      <c r="D74" s="3">
        <v>1450</v>
      </c>
      <c r="E74" s="9">
        <v>0</v>
      </c>
      <c r="F74" s="9">
        <v>0</v>
      </c>
      <c r="G74" s="9">
        <v>0</v>
      </c>
    </row>
    <row r="75" spans="1:8" x14ac:dyDescent="0.2">
      <c r="A75" s="65" t="s">
        <v>17</v>
      </c>
      <c r="B75" s="66"/>
      <c r="C75" s="67"/>
      <c r="D75" s="2">
        <v>1495</v>
      </c>
      <c r="E75" s="18">
        <f>SUM(E69:E74)</f>
        <v>0</v>
      </c>
      <c r="F75" s="18">
        <f>SUM(F69:F74)</f>
        <v>0</v>
      </c>
      <c r="G75" s="18">
        <f>SUM(G69:G74)</f>
        <v>2553</v>
      </c>
    </row>
    <row r="76" spans="1:8" x14ac:dyDescent="0.2">
      <c r="A76" s="94" t="s">
        <v>52</v>
      </c>
      <c r="B76" s="94"/>
      <c r="C76" s="94"/>
      <c r="D76" s="94"/>
      <c r="E76" s="94"/>
      <c r="F76" s="94"/>
    </row>
    <row r="77" spans="1:8" x14ac:dyDescent="0.2">
      <c r="A77" s="68" t="s">
        <v>53</v>
      </c>
      <c r="B77" s="69"/>
      <c r="C77" s="70"/>
      <c r="D77" s="3"/>
      <c r="E77" s="10"/>
      <c r="F77" s="10"/>
      <c r="G77" s="10"/>
    </row>
    <row r="78" spans="1:8" x14ac:dyDescent="0.2">
      <c r="A78" s="68" t="s">
        <v>54</v>
      </c>
      <c r="B78" s="69"/>
      <c r="C78" s="70"/>
      <c r="D78" s="3">
        <v>1500</v>
      </c>
      <c r="E78" s="9">
        <v>0</v>
      </c>
      <c r="F78" s="9">
        <v>0</v>
      </c>
      <c r="G78" s="9">
        <v>0</v>
      </c>
    </row>
    <row r="79" spans="1:8" x14ac:dyDescent="0.2">
      <c r="A79" s="68" t="s">
        <v>55</v>
      </c>
      <c r="B79" s="69"/>
      <c r="C79" s="70"/>
      <c r="D79" s="3">
        <v>1510</v>
      </c>
      <c r="E79" s="9">
        <v>0</v>
      </c>
      <c r="F79" s="9">
        <v>0</v>
      </c>
      <c r="G79" s="9">
        <v>0</v>
      </c>
    </row>
    <row r="80" spans="1:8" x14ac:dyDescent="0.2">
      <c r="A80" s="68" t="s">
        <v>56</v>
      </c>
      <c r="B80" s="69"/>
      <c r="C80" s="70"/>
      <c r="D80" s="3">
        <v>1520</v>
      </c>
      <c r="E80" s="9">
        <v>0</v>
      </c>
      <c r="F80" s="9">
        <v>0</v>
      </c>
      <c r="G80" s="9">
        <v>0</v>
      </c>
    </row>
    <row r="81" spans="1:8" x14ac:dyDescent="0.2">
      <c r="A81" s="68" t="s">
        <v>57</v>
      </c>
      <c r="B81" s="69"/>
      <c r="C81" s="70"/>
      <c r="D81" s="3">
        <v>1530</v>
      </c>
      <c r="E81" s="9">
        <v>0</v>
      </c>
      <c r="F81" s="9">
        <v>0</v>
      </c>
      <c r="G81" s="9">
        <v>0</v>
      </c>
    </row>
    <row r="82" spans="1:8" x14ac:dyDescent="0.2">
      <c r="A82" s="68" t="s">
        <v>58</v>
      </c>
      <c r="B82" s="69"/>
      <c r="C82" s="70"/>
      <c r="D82" s="3"/>
      <c r="E82" s="10"/>
      <c r="F82" s="10"/>
      <c r="G82" s="10"/>
    </row>
    <row r="83" spans="1:8" x14ac:dyDescent="0.2">
      <c r="A83" s="68" t="s">
        <v>59</v>
      </c>
      <c r="B83" s="69"/>
      <c r="C83" s="70"/>
      <c r="D83" s="3">
        <v>1540</v>
      </c>
      <c r="E83" s="11">
        <v>0</v>
      </c>
      <c r="F83" s="11"/>
      <c r="G83" s="11"/>
    </row>
    <row r="84" spans="1:8" x14ac:dyDescent="0.2">
      <c r="A84" s="68" t="s">
        <v>23</v>
      </c>
      <c r="B84" s="69"/>
      <c r="C84" s="70"/>
      <c r="D84" s="3">
        <v>1545</v>
      </c>
      <c r="E84" s="9">
        <v>0</v>
      </c>
      <c r="F84" s="9"/>
      <c r="G84" s="9"/>
    </row>
    <row r="85" spans="1:8" x14ac:dyDescent="0.2">
      <c r="A85" s="68" t="s">
        <v>55</v>
      </c>
      <c r="B85" s="69"/>
      <c r="C85" s="70"/>
      <c r="D85" s="3">
        <v>1550</v>
      </c>
      <c r="E85" s="9">
        <v>0</v>
      </c>
      <c r="F85" s="9"/>
      <c r="G85" s="9"/>
    </row>
    <row r="86" spans="1:8" x14ac:dyDescent="0.2">
      <c r="A86" s="68" t="s">
        <v>60</v>
      </c>
      <c r="B86" s="69"/>
      <c r="C86" s="70"/>
      <c r="D86" s="3">
        <v>1555</v>
      </c>
      <c r="E86" s="9">
        <v>0</v>
      </c>
      <c r="F86" s="9"/>
      <c r="G86" s="9"/>
    </row>
    <row r="87" spans="1:8" x14ac:dyDescent="0.2">
      <c r="A87" s="68" t="s">
        <v>61</v>
      </c>
      <c r="B87" s="69"/>
      <c r="C87" s="70"/>
      <c r="D87" s="3">
        <v>1560</v>
      </c>
      <c r="E87" s="9">
        <v>0</v>
      </c>
      <c r="F87" s="9"/>
      <c r="G87" s="9"/>
    </row>
    <row r="88" spans="1:8" x14ac:dyDescent="0.2">
      <c r="A88" s="68" t="s">
        <v>26</v>
      </c>
      <c r="B88" s="69"/>
      <c r="C88" s="70"/>
      <c r="D88" s="3">
        <v>1565</v>
      </c>
      <c r="E88" s="9">
        <v>0</v>
      </c>
      <c r="F88" s="27">
        <v>0</v>
      </c>
      <c r="G88" s="27">
        <v>0</v>
      </c>
      <c r="H88" s="25"/>
    </row>
    <row r="89" spans="1:8" x14ac:dyDescent="0.2">
      <c r="A89" s="68" t="s">
        <v>27</v>
      </c>
      <c r="B89" s="69"/>
      <c r="C89" s="70"/>
      <c r="D89" s="3">
        <v>1570</v>
      </c>
      <c r="E89" s="9">
        <v>0</v>
      </c>
      <c r="F89" s="9">
        <v>0</v>
      </c>
      <c r="G89" s="9">
        <v>0</v>
      </c>
    </row>
    <row r="90" spans="1:8" x14ac:dyDescent="0.2">
      <c r="A90" s="68" t="s">
        <v>62</v>
      </c>
      <c r="B90" s="69"/>
      <c r="C90" s="70"/>
      <c r="D90" s="3">
        <v>1575</v>
      </c>
      <c r="E90" s="9">
        <v>0</v>
      </c>
      <c r="F90" s="9">
        <v>0</v>
      </c>
      <c r="G90" s="9">
        <v>0</v>
      </c>
    </row>
    <row r="91" spans="1:8" x14ac:dyDescent="0.2">
      <c r="A91" s="65" t="s">
        <v>42</v>
      </c>
      <c r="B91" s="66"/>
      <c r="C91" s="67"/>
      <c r="D91" s="2">
        <v>1595</v>
      </c>
      <c r="E91" s="18">
        <f>SUM(E83:E90)+SUM(E78:E80)+E81</f>
        <v>0</v>
      </c>
      <c r="F91" s="18">
        <f>SUM(F83:F90)+SUM(F78:F80)+F81</f>
        <v>0</v>
      </c>
      <c r="G91" s="18">
        <f>SUM(G83:G90)+SUM(G78:G80)+G81</f>
        <v>0</v>
      </c>
    </row>
    <row r="92" spans="1:8" x14ac:dyDescent="0.2">
      <c r="A92" s="65" t="s">
        <v>63</v>
      </c>
      <c r="B92" s="66"/>
      <c r="C92" s="67"/>
      <c r="D92" s="2">
        <v>1600</v>
      </c>
      <c r="E92" s="12">
        <v>0</v>
      </c>
      <c r="F92" s="12">
        <v>0</v>
      </c>
      <c r="G92" s="12">
        <v>0</v>
      </c>
    </row>
    <row r="93" spans="1:8" x14ac:dyDescent="0.2">
      <c r="A93" s="65" t="s">
        <v>64</v>
      </c>
      <c r="B93" s="66"/>
      <c r="C93" s="67"/>
      <c r="D93" s="2">
        <v>1700</v>
      </c>
      <c r="E93" s="12">
        <v>0</v>
      </c>
      <c r="F93" s="12">
        <v>0</v>
      </c>
      <c r="G93" s="12">
        <v>0</v>
      </c>
    </row>
    <row r="94" spans="1:8" x14ac:dyDescent="0.2">
      <c r="A94" s="65" t="s">
        <v>0</v>
      </c>
      <c r="B94" s="66"/>
      <c r="C94" s="67"/>
      <c r="D94" s="2">
        <v>1800</v>
      </c>
      <c r="E94" s="18">
        <f>E93+E92+E91+E75</f>
        <v>0</v>
      </c>
      <c r="F94" s="22">
        <f>F93+F92+F91+F75</f>
        <v>0</v>
      </c>
      <c r="G94" s="22">
        <f>G93+G92+G91+G75</f>
        <v>2553</v>
      </c>
    </row>
    <row r="97" spans="1:7" ht="15.75" x14ac:dyDescent="0.25">
      <c r="A97" s="52"/>
      <c r="B97" s="53"/>
      <c r="C97" s="13"/>
      <c r="D97" s="54"/>
      <c r="E97" s="54"/>
      <c r="F97" s="54"/>
      <c r="G97" s="38"/>
    </row>
    <row r="98" spans="1:7" ht="25.5" x14ac:dyDescent="0.2">
      <c r="A98" s="89" t="s">
        <v>1</v>
      </c>
      <c r="B98" s="90"/>
      <c r="C98" s="91"/>
      <c r="D98" s="49" t="s">
        <v>2</v>
      </c>
      <c r="E98" s="89" t="s">
        <v>70</v>
      </c>
      <c r="F98" s="91"/>
      <c r="G98" s="80" t="s">
        <v>71</v>
      </c>
    </row>
    <row r="99" spans="1:7" x14ac:dyDescent="0.2">
      <c r="A99" s="33"/>
      <c r="B99" s="34"/>
      <c r="C99" s="35"/>
      <c r="D99" s="2"/>
      <c r="E99" s="2" t="s">
        <v>68</v>
      </c>
      <c r="F99" s="2" t="s">
        <v>69</v>
      </c>
      <c r="G99" s="81"/>
    </row>
    <row r="100" spans="1:7" x14ac:dyDescent="0.2">
      <c r="A100" s="77">
        <v>1</v>
      </c>
      <c r="B100" s="78"/>
      <c r="C100" s="79"/>
      <c r="D100" s="2">
        <v>2</v>
      </c>
      <c r="E100" s="2">
        <v>3</v>
      </c>
      <c r="F100" s="2">
        <v>4</v>
      </c>
      <c r="G100" s="2">
        <v>5</v>
      </c>
    </row>
    <row r="101" spans="1:7" x14ac:dyDescent="0.2">
      <c r="A101" s="94" t="s">
        <v>5</v>
      </c>
      <c r="B101" s="94"/>
      <c r="C101" s="94"/>
      <c r="D101" s="94"/>
      <c r="E101" s="94"/>
      <c r="F101" s="94"/>
    </row>
    <row r="102" spans="1:7" x14ac:dyDescent="0.2">
      <c r="A102" s="68" t="s">
        <v>6</v>
      </c>
      <c r="B102" s="69"/>
      <c r="C102" s="70"/>
      <c r="D102" s="3">
        <v>1000</v>
      </c>
      <c r="E102" s="15">
        <f>E103-E104</f>
        <v>0</v>
      </c>
      <c r="F102" s="15">
        <f>F103-F104</f>
        <v>0</v>
      </c>
      <c r="G102" s="15">
        <f>G103-G104</f>
        <v>138102</v>
      </c>
    </row>
    <row r="103" spans="1:7" x14ac:dyDescent="0.2">
      <c r="A103" s="68" t="s">
        <v>7</v>
      </c>
      <c r="B103" s="69"/>
      <c r="C103" s="70"/>
      <c r="D103" s="3">
        <v>1001</v>
      </c>
      <c r="E103" s="5"/>
      <c r="F103" s="5"/>
      <c r="G103" s="5">
        <v>492241</v>
      </c>
    </row>
    <row r="104" spans="1:7" x14ac:dyDescent="0.2">
      <c r="A104" s="68" t="s">
        <v>8</v>
      </c>
      <c r="B104" s="69"/>
      <c r="C104" s="70"/>
      <c r="D104" s="3">
        <v>1002</v>
      </c>
      <c r="E104" s="5"/>
      <c r="F104" s="5"/>
      <c r="G104" s="5">
        <v>354139</v>
      </c>
    </row>
    <row r="105" spans="1:7" x14ac:dyDescent="0.2">
      <c r="A105" s="68" t="s">
        <v>9</v>
      </c>
      <c r="B105" s="69"/>
      <c r="C105" s="70"/>
      <c r="D105" s="3">
        <v>1010</v>
      </c>
      <c r="E105" s="15">
        <f>E106-E107</f>
        <v>0</v>
      </c>
      <c r="F105" s="15">
        <f>F106-F107</f>
        <v>0</v>
      </c>
      <c r="G105" s="15">
        <f>G106-G107</f>
        <v>0</v>
      </c>
    </row>
    <row r="106" spans="1:7" x14ac:dyDescent="0.2">
      <c r="A106" s="68" t="s">
        <v>7</v>
      </c>
      <c r="B106" s="69"/>
      <c r="C106" s="70"/>
      <c r="D106" s="3">
        <v>1011</v>
      </c>
      <c r="E106" s="5">
        <v>0</v>
      </c>
      <c r="F106" s="5">
        <v>0</v>
      </c>
      <c r="G106" s="5">
        <v>0</v>
      </c>
    </row>
    <row r="107" spans="1:7" x14ac:dyDescent="0.2">
      <c r="A107" s="68" t="s">
        <v>8</v>
      </c>
      <c r="B107" s="69"/>
      <c r="C107" s="70"/>
      <c r="D107" s="3">
        <v>1012</v>
      </c>
      <c r="E107" s="5">
        <v>0</v>
      </c>
      <c r="F107" s="5">
        <v>0</v>
      </c>
      <c r="G107" s="5">
        <v>0</v>
      </c>
    </row>
    <row r="108" spans="1:7" x14ac:dyDescent="0.2">
      <c r="A108" s="68" t="s">
        <v>10</v>
      </c>
      <c r="B108" s="69"/>
      <c r="C108" s="70"/>
      <c r="D108" s="3">
        <v>1020</v>
      </c>
      <c r="E108" s="15">
        <f>E109-E110</f>
        <v>0</v>
      </c>
      <c r="F108" s="15">
        <f>F109-F110</f>
        <v>0</v>
      </c>
      <c r="G108" s="15">
        <f>G109-G110</f>
        <v>0</v>
      </c>
    </row>
    <row r="109" spans="1:7" x14ac:dyDescent="0.2">
      <c r="A109" s="68" t="s">
        <v>7</v>
      </c>
      <c r="B109" s="69"/>
      <c r="C109" s="70"/>
      <c r="D109" s="3">
        <v>1021</v>
      </c>
      <c r="E109" s="5">
        <v>0</v>
      </c>
      <c r="F109" s="5">
        <v>0</v>
      </c>
      <c r="G109" s="5">
        <v>0</v>
      </c>
    </row>
    <row r="110" spans="1:7" x14ac:dyDescent="0.2">
      <c r="A110" s="68" t="s">
        <v>11</v>
      </c>
      <c r="B110" s="69"/>
      <c r="C110" s="70"/>
      <c r="D110" s="3">
        <v>1022</v>
      </c>
      <c r="E110" s="5">
        <v>0</v>
      </c>
      <c r="F110" s="5">
        <v>0</v>
      </c>
      <c r="G110" s="5">
        <v>0</v>
      </c>
    </row>
    <row r="111" spans="1:7" x14ac:dyDescent="0.2">
      <c r="A111" s="68" t="s">
        <v>12</v>
      </c>
      <c r="B111" s="69"/>
      <c r="C111" s="70"/>
      <c r="D111" s="3">
        <v>1030</v>
      </c>
      <c r="E111" s="5">
        <v>0</v>
      </c>
      <c r="F111" s="5">
        <v>0</v>
      </c>
      <c r="G111" s="5">
        <v>0</v>
      </c>
    </row>
    <row r="112" spans="1:7" x14ac:dyDescent="0.2">
      <c r="A112" s="68" t="s">
        <v>13</v>
      </c>
      <c r="B112" s="69"/>
      <c r="C112" s="70"/>
      <c r="D112" s="3">
        <v>1040</v>
      </c>
      <c r="E112" s="15">
        <f>E113-E114</f>
        <v>0</v>
      </c>
      <c r="F112" s="15">
        <f>F113-F114</f>
        <v>0</v>
      </c>
      <c r="G112" s="15">
        <f>G113-G114</f>
        <v>0</v>
      </c>
    </row>
    <row r="113" spans="1:7" x14ac:dyDescent="0.2">
      <c r="A113" s="68" t="s">
        <v>7</v>
      </c>
      <c r="B113" s="69"/>
      <c r="C113" s="70"/>
      <c r="D113" s="3">
        <v>1041</v>
      </c>
      <c r="E113" s="5">
        <v>0</v>
      </c>
      <c r="F113" s="5">
        <v>0</v>
      </c>
      <c r="G113" s="5">
        <v>0</v>
      </c>
    </row>
    <row r="114" spans="1:7" x14ac:dyDescent="0.2">
      <c r="A114" s="68" t="s">
        <v>8</v>
      </c>
      <c r="B114" s="69"/>
      <c r="C114" s="70"/>
      <c r="D114" s="3">
        <v>1042</v>
      </c>
      <c r="E114" s="5">
        <v>0</v>
      </c>
      <c r="F114" s="5">
        <v>0</v>
      </c>
      <c r="G114" s="5">
        <v>0</v>
      </c>
    </row>
    <row r="115" spans="1:7" x14ac:dyDescent="0.2">
      <c r="A115" s="68" t="s">
        <v>14</v>
      </c>
      <c r="B115" s="69"/>
      <c r="C115" s="70"/>
      <c r="D115" s="3">
        <v>1050</v>
      </c>
      <c r="E115" s="5"/>
      <c r="F115" s="5"/>
      <c r="G115" s="5"/>
    </row>
    <row r="116" spans="1:7" x14ac:dyDescent="0.2">
      <c r="A116" s="68" t="s">
        <v>15</v>
      </c>
      <c r="B116" s="69"/>
      <c r="C116" s="70"/>
      <c r="D116" s="3">
        <v>1060</v>
      </c>
      <c r="E116" s="5">
        <v>0</v>
      </c>
      <c r="F116" s="5">
        <v>0</v>
      </c>
      <c r="G116" s="5">
        <v>0</v>
      </c>
    </row>
    <row r="117" spans="1:7" x14ac:dyDescent="0.2">
      <c r="A117" s="68" t="s">
        <v>16</v>
      </c>
      <c r="B117" s="69"/>
      <c r="C117" s="70"/>
      <c r="D117" s="3">
        <v>1090</v>
      </c>
      <c r="E117" s="5">
        <v>0</v>
      </c>
      <c r="F117" s="5">
        <v>0</v>
      </c>
      <c r="G117" s="5">
        <v>0</v>
      </c>
    </row>
    <row r="118" spans="1:7" x14ac:dyDescent="0.2">
      <c r="A118" s="65" t="s">
        <v>17</v>
      </c>
      <c r="B118" s="66"/>
      <c r="C118" s="67"/>
      <c r="D118" s="2">
        <v>1095</v>
      </c>
      <c r="E118" s="16">
        <f>E117+E116+E115+E112+E111+E108+E105+E102</f>
        <v>0</v>
      </c>
      <c r="F118" s="16">
        <f>F117+F116+F115+F112+F111+F108+F105+F102</f>
        <v>0</v>
      </c>
      <c r="G118" s="16">
        <f>G117+G116+G115+G112+G111+G108+G105+G102</f>
        <v>138102</v>
      </c>
    </row>
    <row r="119" spans="1:7" x14ac:dyDescent="0.2">
      <c r="A119" s="94" t="s">
        <v>18</v>
      </c>
      <c r="B119" s="94"/>
      <c r="C119" s="94"/>
      <c r="D119" s="94"/>
      <c r="E119" s="94"/>
      <c r="F119" s="94"/>
    </row>
    <row r="120" spans="1:7" x14ac:dyDescent="0.2">
      <c r="A120" s="68" t="s">
        <v>19</v>
      </c>
      <c r="B120" s="69"/>
      <c r="C120" s="70"/>
      <c r="D120" s="3">
        <v>1100</v>
      </c>
      <c r="E120" s="5">
        <v>0</v>
      </c>
      <c r="F120" s="5">
        <v>0</v>
      </c>
      <c r="G120" s="5">
        <v>0</v>
      </c>
    </row>
    <row r="121" spans="1:7" x14ac:dyDescent="0.2">
      <c r="A121" s="68" t="s">
        <v>20</v>
      </c>
      <c r="B121" s="69"/>
      <c r="C121" s="70"/>
      <c r="D121" s="3">
        <v>1110</v>
      </c>
      <c r="E121" s="5">
        <v>0</v>
      </c>
      <c r="F121" s="5">
        <v>0</v>
      </c>
      <c r="G121" s="5">
        <v>0</v>
      </c>
    </row>
    <row r="122" spans="1:7" x14ac:dyDescent="0.2">
      <c r="A122" s="68" t="s">
        <v>21</v>
      </c>
      <c r="B122" s="69"/>
      <c r="C122" s="70"/>
      <c r="D122" s="3"/>
      <c r="E122" s="4"/>
      <c r="F122" s="4"/>
      <c r="G122" s="4"/>
    </row>
    <row r="123" spans="1:7" x14ac:dyDescent="0.2">
      <c r="A123" s="68" t="s">
        <v>22</v>
      </c>
      <c r="B123" s="69"/>
      <c r="C123" s="70"/>
      <c r="D123" s="3">
        <v>1120</v>
      </c>
      <c r="E123" s="5">
        <v>0</v>
      </c>
      <c r="F123" s="5">
        <v>0</v>
      </c>
      <c r="G123" s="5">
        <v>0</v>
      </c>
    </row>
    <row r="124" spans="1:7" x14ac:dyDescent="0.2">
      <c r="A124" s="68" t="s">
        <v>23</v>
      </c>
      <c r="B124" s="69"/>
      <c r="C124" s="70"/>
      <c r="D124" s="3">
        <v>1125</v>
      </c>
      <c r="E124" s="5"/>
      <c r="F124" s="26">
        <f>2972-2972</f>
        <v>0</v>
      </c>
      <c r="G124" s="26">
        <f>2972-2972</f>
        <v>0</v>
      </c>
    </row>
    <row r="125" spans="1:7" x14ac:dyDescent="0.2">
      <c r="A125" s="68" t="s">
        <v>24</v>
      </c>
      <c r="B125" s="69"/>
      <c r="C125" s="70"/>
      <c r="D125" s="3">
        <v>1130</v>
      </c>
      <c r="E125" s="5">
        <v>0</v>
      </c>
      <c r="F125" s="5">
        <v>0</v>
      </c>
      <c r="G125" s="5">
        <v>0</v>
      </c>
    </row>
    <row r="126" spans="1:7" x14ac:dyDescent="0.2">
      <c r="A126" s="68" t="s">
        <v>25</v>
      </c>
      <c r="B126" s="69"/>
      <c r="C126" s="70"/>
      <c r="D126" s="3">
        <v>1135</v>
      </c>
      <c r="E126" s="5">
        <v>0</v>
      </c>
      <c r="F126" s="5">
        <v>0</v>
      </c>
      <c r="G126" s="5">
        <v>0</v>
      </c>
    </row>
    <row r="127" spans="1:7" x14ac:dyDescent="0.2">
      <c r="A127" s="68" t="s">
        <v>26</v>
      </c>
      <c r="B127" s="69"/>
      <c r="C127" s="70"/>
      <c r="D127" s="3">
        <v>1140</v>
      </c>
      <c r="E127" s="5"/>
      <c r="F127" s="5">
        <v>0</v>
      </c>
      <c r="G127" s="5">
        <v>0</v>
      </c>
    </row>
    <row r="128" spans="1:7" x14ac:dyDescent="0.2">
      <c r="A128" s="68" t="s">
        <v>27</v>
      </c>
      <c r="B128" s="69"/>
      <c r="C128" s="70"/>
      <c r="D128" s="3">
        <v>1145</v>
      </c>
      <c r="E128" s="5">
        <v>0</v>
      </c>
      <c r="F128" s="5">
        <v>0</v>
      </c>
      <c r="G128" s="5">
        <v>0</v>
      </c>
    </row>
    <row r="129" spans="1:7" x14ac:dyDescent="0.2">
      <c r="A129" s="68" t="s">
        <v>28</v>
      </c>
      <c r="B129" s="69"/>
      <c r="C129" s="70"/>
      <c r="D129" s="3">
        <v>1150</v>
      </c>
      <c r="E129" s="5">
        <v>0</v>
      </c>
      <c r="F129" s="5">
        <v>0</v>
      </c>
      <c r="G129" s="5">
        <v>0</v>
      </c>
    </row>
    <row r="130" spans="1:7" x14ac:dyDescent="0.2">
      <c r="A130" s="68" t="s">
        <v>29</v>
      </c>
      <c r="B130" s="69"/>
      <c r="C130" s="70"/>
      <c r="D130" s="3">
        <v>1155</v>
      </c>
      <c r="E130" s="5">
        <v>0</v>
      </c>
      <c r="F130" s="5">
        <v>0</v>
      </c>
      <c r="G130" s="5">
        <v>0</v>
      </c>
    </row>
    <row r="131" spans="1:7" x14ac:dyDescent="0.2">
      <c r="A131" s="68" t="s">
        <v>30</v>
      </c>
      <c r="B131" s="69"/>
      <c r="C131" s="70"/>
      <c r="D131" s="3"/>
      <c r="E131" s="6"/>
      <c r="F131" s="6"/>
      <c r="G131" s="6"/>
    </row>
    <row r="132" spans="1:7" x14ac:dyDescent="0.2">
      <c r="A132" s="68" t="s">
        <v>31</v>
      </c>
      <c r="B132" s="69"/>
      <c r="C132" s="70"/>
      <c r="D132" s="3">
        <v>1160</v>
      </c>
      <c r="E132" s="15">
        <f>SUM(E133:E135)</f>
        <v>0</v>
      </c>
      <c r="F132" s="15">
        <f>SUM(F133:F135)</f>
        <v>0</v>
      </c>
      <c r="G132" s="15">
        <f>SUM(G133:G135)</f>
        <v>0</v>
      </c>
    </row>
    <row r="133" spans="1:7" x14ac:dyDescent="0.2">
      <c r="A133" s="68" t="s">
        <v>32</v>
      </c>
      <c r="B133" s="69"/>
      <c r="C133" s="70"/>
      <c r="D133" s="3">
        <v>1161</v>
      </c>
      <c r="E133" s="5"/>
      <c r="F133" s="5"/>
      <c r="G133" s="5"/>
    </row>
    <row r="134" spans="1:7" x14ac:dyDescent="0.2">
      <c r="A134" s="68" t="s">
        <v>33</v>
      </c>
      <c r="B134" s="69"/>
      <c r="C134" s="70"/>
      <c r="D134" s="3">
        <v>1162</v>
      </c>
      <c r="E134" s="4"/>
      <c r="F134" s="4"/>
      <c r="G134" s="4"/>
    </row>
    <row r="135" spans="1:7" x14ac:dyDescent="0.2">
      <c r="A135" s="68" t="s">
        <v>34</v>
      </c>
      <c r="B135" s="69"/>
      <c r="C135" s="70"/>
      <c r="D135" s="3">
        <v>1163</v>
      </c>
      <c r="E135" s="4"/>
      <c r="F135" s="4"/>
      <c r="G135" s="4"/>
    </row>
    <row r="136" spans="1:7" x14ac:dyDescent="0.2">
      <c r="A136" s="68" t="s">
        <v>35</v>
      </c>
      <c r="B136" s="69"/>
      <c r="C136" s="70"/>
      <c r="D136" s="3">
        <v>1165</v>
      </c>
      <c r="E136" s="5">
        <v>0</v>
      </c>
      <c r="F136" s="5">
        <v>0</v>
      </c>
      <c r="G136" s="5">
        <v>0</v>
      </c>
    </row>
    <row r="137" spans="1:7" x14ac:dyDescent="0.2">
      <c r="A137" s="68" t="s">
        <v>36</v>
      </c>
      <c r="B137" s="69"/>
      <c r="C137" s="70"/>
      <c r="D137" s="3"/>
      <c r="E137" s="6"/>
      <c r="F137" s="6"/>
      <c r="G137" s="6"/>
    </row>
    <row r="138" spans="1:7" x14ac:dyDescent="0.2">
      <c r="A138" s="68" t="s">
        <v>37</v>
      </c>
      <c r="B138" s="69"/>
      <c r="C138" s="70"/>
      <c r="D138" s="3">
        <v>1170</v>
      </c>
      <c r="E138" s="5">
        <v>0</v>
      </c>
      <c r="F138" s="5">
        <v>0</v>
      </c>
      <c r="G138" s="5">
        <v>0</v>
      </c>
    </row>
    <row r="139" spans="1:7" x14ac:dyDescent="0.2">
      <c r="A139" s="68" t="s">
        <v>38</v>
      </c>
      <c r="B139" s="69"/>
      <c r="C139" s="70"/>
      <c r="D139" s="3">
        <v>1175</v>
      </c>
      <c r="E139" s="15">
        <f>SUM(E140:E141)</f>
        <v>0</v>
      </c>
      <c r="F139" s="15">
        <f>SUM(F140:F141)</f>
        <v>0</v>
      </c>
      <c r="G139" s="15">
        <f>SUM(G140:G141)</f>
        <v>0</v>
      </c>
    </row>
    <row r="140" spans="1:7" x14ac:dyDescent="0.2">
      <c r="A140" s="68" t="s">
        <v>39</v>
      </c>
      <c r="B140" s="69"/>
      <c r="C140" s="70"/>
      <c r="D140" s="3">
        <v>1176</v>
      </c>
      <c r="E140" s="5">
        <v>0</v>
      </c>
      <c r="F140" s="5">
        <v>0</v>
      </c>
      <c r="G140" s="5">
        <v>0</v>
      </c>
    </row>
    <row r="141" spans="1:7" x14ac:dyDescent="0.2">
      <c r="A141" s="68" t="s">
        <v>40</v>
      </c>
      <c r="B141" s="69"/>
      <c r="C141" s="70"/>
      <c r="D141" s="3">
        <v>1177</v>
      </c>
      <c r="E141" s="5">
        <v>0</v>
      </c>
      <c r="F141" s="5">
        <v>0</v>
      </c>
      <c r="G141" s="5">
        <v>0</v>
      </c>
    </row>
    <row r="142" spans="1:7" x14ac:dyDescent="0.2">
      <c r="A142" s="68" t="s">
        <v>41</v>
      </c>
      <c r="B142" s="69"/>
      <c r="C142" s="70"/>
      <c r="D142" s="3">
        <v>1180</v>
      </c>
      <c r="E142" s="5">
        <v>0</v>
      </c>
      <c r="F142" s="5">
        <v>0</v>
      </c>
      <c r="G142" s="5">
        <v>0</v>
      </c>
    </row>
    <row r="143" spans="1:7" x14ac:dyDescent="0.2">
      <c r="A143" s="65" t="s">
        <v>42</v>
      </c>
      <c r="B143" s="66"/>
      <c r="C143" s="67"/>
      <c r="D143" s="2">
        <v>1195</v>
      </c>
      <c r="E143" s="15">
        <f>E142+E139+E138+E136+E132+E130+SUM(E123:E129)+E121+E120</f>
        <v>0</v>
      </c>
      <c r="F143" s="15">
        <f>F142+F139+F138+F136+F132+F130+SUM(F123:F129)+F121+F120</f>
        <v>0</v>
      </c>
      <c r="G143" s="15">
        <f>G142+G139+G138+G136+G132+G130+SUM(G123:G129)+G121+G120</f>
        <v>0</v>
      </c>
    </row>
    <row r="144" spans="1:7" x14ac:dyDescent="0.2">
      <c r="A144" s="65" t="s">
        <v>43</v>
      </c>
      <c r="B144" s="66"/>
      <c r="C144" s="67"/>
      <c r="D144" s="2">
        <v>1200</v>
      </c>
      <c r="E144" s="7"/>
      <c r="F144" s="7"/>
      <c r="G144" s="7"/>
    </row>
    <row r="145" spans="1:7" x14ac:dyDescent="0.2">
      <c r="A145" s="65" t="s">
        <v>0</v>
      </c>
      <c r="B145" s="66"/>
      <c r="C145" s="67"/>
      <c r="D145" s="2">
        <v>1300</v>
      </c>
      <c r="E145" s="16">
        <f>E144+E143+E118</f>
        <v>0</v>
      </c>
      <c r="F145" s="16">
        <f>F144+F143+F118</f>
        <v>0</v>
      </c>
      <c r="G145" s="16">
        <f>G144+G143+G118</f>
        <v>138102</v>
      </c>
    </row>
    <row r="146" spans="1:7" ht="38.25" x14ac:dyDescent="0.2">
      <c r="A146" s="77" t="s">
        <v>44</v>
      </c>
      <c r="B146" s="78"/>
      <c r="C146" s="79"/>
      <c r="D146" s="2" t="s">
        <v>2</v>
      </c>
      <c r="E146" s="2" t="s">
        <v>3</v>
      </c>
      <c r="F146" s="8" t="s">
        <v>4</v>
      </c>
    </row>
    <row r="147" spans="1:7" x14ac:dyDescent="0.2">
      <c r="A147" s="77">
        <v>1</v>
      </c>
      <c r="B147" s="78"/>
      <c r="C147" s="79"/>
      <c r="D147" s="2">
        <v>2</v>
      </c>
      <c r="E147" s="2">
        <v>3</v>
      </c>
      <c r="F147" s="2">
        <v>4</v>
      </c>
    </row>
    <row r="148" spans="1:7" x14ac:dyDescent="0.2">
      <c r="A148" s="94" t="s">
        <v>45</v>
      </c>
      <c r="B148" s="94"/>
      <c r="C148" s="94"/>
      <c r="D148" s="94"/>
      <c r="E148" s="94"/>
      <c r="F148" s="94"/>
    </row>
    <row r="149" spans="1:7" x14ac:dyDescent="0.2">
      <c r="A149" s="68" t="s">
        <v>46</v>
      </c>
      <c r="B149" s="69"/>
      <c r="C149" s="70"/>
      <c r="D149" s="3">
        <v>1400</v>
      </c>
      <c r="E149" s="17"/>
      <c r="F149" s="17">
        <f>F102+F105+F108</f>
        <v>0</v>
      </c>
      <c r="G149" s="17">
        <v>492241</v>
      </c>
    </row>
    <row r="150" spans="1:7" x14ac:dyDescent="0.2">
      <c r="A150" s="68" t="s">
        <v>47</v>
      </c>
      <c r="B150" s="69"/>
      <c r="C150" s="70"/>
      <c r="D150" s="3">
        <v>1410</v>
      </c>
      <c r="E150" s="9"/>
      <c r="F150" s="9">
        <v>0</v>
      </c>
      <c r="G150" s="9">
        <v>0</v>
      </c>
    </row>
    <row r="151" spans="1:7" x14ac:dyDescent="0.2">
      <c r="A151" s="68" t="s">
        <v>48</v>
      </c>
      <c r="B151" s="69"/>
      <c r="C151" s="70"/>
      <c r="D151" s="3">
        <v>1420</v>
      </c>
      <c r="E151" s="26"/>
      <c r="F151" s="26"/>
      <c r="G151" s="26">
        <v>-354139</v>
      </c>
    </row>
    <row r="152" spans="1:7" x14ac:dyDescent="0.2">
      <c r="A152" s="68" t="s">
        <v>49</v>
      </c>
      <c r="B152" s="69"/>
      <c r="C152" s="70"/>
      <c r="D152" s="3">
        <v>1430</v>
      </c>
      <c r="E152" s="9"/>
      <c r="F152" s="9"/>
      <c r="G152" s="9"/>
    </row>
    <row r="153" spans="1:7" x14ac:dyDescent="0.2">
      <c r="A153" s="68" t="s">
        <v>50</v>
      </c>
      <c r="B153" s="69"/>
      <c r="C153" s="70"/>
      <c r="D153" s="3">
        <v>1440</v>
      </c>
      <c r="E153" s="9">
        <v>0</v>
      </c>
      <c r="F153" s="9">
        <v>0</v>
      </c>
      <c r="G153" s="9">
        <v>0</v>
      </c>
    </row>
    <row r="154" spans="1:7" x14ac:dyDescent="0.2">
      <c r="A154" s="68" t="s">
        <v>51</v>
      </c>
      <c r="B154" s="69"/>
      <c r="C154" s="70"/>
      <c r="D154" s="3">
        <v>1450</v>
      </c>
      <c r="E154" s="9"/>
      <c r="F154" s="9">
        <v>0</v>
      </c>
      <c r="G154" s="9">
        <v>0</v>
      </c>
    </row>
    <row r="155" spans="1:7" x14ac:dyDescent="0.2">
      <c r="A155" s="65" t="s">
        <v>17</v>
      </c>
      <c r="B155" s="66"/>
      <c r="C155" s="67"/>
      <c r="D155" s="2">
        <v>1495</v>
      </c>
      <c r="E155" s="18">
        <f>SUM(E149:E154)</f>
        <v>0</v>
      </c>
      <c r="F155" s="18">
        <f>SUM(F149:F154)</f>
        <v>0</v>
      </c>
      <c r="G155" s="18">
        <f>SUM(G149:G154)</f>
        <v>138102</v>
      </c>
    </row>
    <row r="156" spans="1:7" x14ac:dyDescent="0.2">
      <c r="A156" s="94" t="s">
        <v>52</v>
      </c>
      <c r="B156" s="94"/>
      <c r="C156" s="94"/>
      <c r="D156" s="94"/>
      <c r="E156" s="94"/>
      <c r="F156" s="94"/>
    </row>
    <row r="157" spans="1:7" x14ac:dyDescent="0.2">
      <c r="A157" s="68" t="s">
        <v>53</v>
      </c>
      <c r="B157" s="69"/>
      <c r="C157" s="70"/>
      <c r="D157" s="3"/>
      <c r="E157" s="10"/>
      <c r="F157" s="10"/>
      <c r="G157" s="10"/>
    </row>
    <row r="158" spans="1:7" x14ac:dyDescent="0.2">
      <c r="A158" s="68" t="s">
        <v>54</v>
      </c>
      <c r="B158" s="69"/>
      <c r="C158" s="70"/>
      <c r="D158" s="3">
        <v>1500</v>
      </c>
      <c r="E158" s="9">
        <v>0</v>
      </c>
      <c r="F158" s="9">
        <v>0</v>
      </c>
      <c r="G158" s="9">
        <v>0</v>
      </c>
    </row>
    <row r="159" spans="1:7" x14ac:dyDescent="0.2">
      <c r="A159" s="68" t="s">
        <v>55</v>
      </c>
      <c r="B159" s="69"/>
      <c r="C159" s="70"/>
      <c r="D159" s="3">
        <v>1510</v>
      </c>
      <c r="E159" s="9">
        <v>0</v>
      </c>
      <c r="F159" s="9">
        <v>0</v>
      </c>
      <c r="G159" s="9">
        <v>0</v>
      </c>
    </row>
    <row r="160" spans="1:7" x14ac:dyDescent="0.2">
      <c r="A160" s="68" t="s">
        <v>56</v>
      </c>
      <c r="B160" s="69"/>
      <c r="C160" s="70"/>
      <c r="D160" s="3">
        <v>1520</v>
      </c>
      <c r="E160" s="9">
        <v>0</v>
      </c>
      <c r="F160" s="9">
        <v>0</v>
      </c>
      <c r="G160" s="9">
        <v>0</v>
      </c>
    </row>
    <row r="161" spans="1:7" x14ac:dyDescent="0.2">
      <c r="A161" s="68" t="s">
        <v>57</v>
      </c>
      <c r="B161" s="69"/>
      <c r="C161" s="70"/>
      <c r="D161" s="3">
        <v>1530</v>
      </c>
      <c r="E161" s="9">
        <v>0</v>
      </c>
      <c r="F161" s="9">
        <v>0</v>
      </c>
      <c r="G161" s="9">
        <v>0</v>
      </c>
    </row>
    <row r="162" spans="1:7" x14ac:dyDescent="0.2">
      <c r="A162" s="68" t="s">
        <v>58</v>
      </c>
      <c r="B162" s="69"/>
      <c r="C162" s="70"/>
      <c r="D162" s="3"/>
      <c r="E162" s="10"/>
      <c r="F162" s="10"/>
      <c r="G162" s="10"/>
    </row>
    <row r="163" spans="1:7" x14ac:dyDescent="0.2">
      <c r="A163" s="68" t="s">
        <v>59</v>
      </c>
      <c r="B163" s="69"/>
      <c r="C163" s="70"/>
      <c r="D163" s="3">
        <v>1540</v>
      </c>
      <c r="E163" s="11"/>
      <c r="F163" s="11">
        <v>0</v>
      </c>
      <c r="G163" s="11">
        <v>0</v>
      </c>
    </row>
    <row r="164" spans="1:7" x14ac:dyDescent="0.2">
      <c r="A164" s="68" t="s">
        <v>23</v>
      </c>
      <c r="B164" s="69"/>
      <c r="C164" s="70"/>
      <c r="D164" s="3">
        <v>1545</v>
      </c>
      <c r="E164" s="9"/>
      <c r="F164" s="9">
        <v>0</v>
      </c>
      <c r="G164" s="9">
        <v>0</v>
      </c>
    </row>
    <row r="165" spans="1:7" x14ac:dyDescent="0.2">
      <c r="A165" s="68" t="s">
        <v>55</v>
      </c>
      <c r="B165" s="69"/>
      <c r="C165" s="70"/>
      <c r="D165" s="3">
        <v>1550</v>
      </c>
      <c r="E165" s="9"/>
      <c r="F165" s="9">
        <v>0</v>
      </c>
      <c r="G165" s="9">
        <v>0</v>
      </c>
    </row>
    <row r="166" spans="1:7" x14ac:dyDescent="0.2">
      <c r="A166" s="68" t="s">
        <v>60</v>
      </c>
      <c r="B166" s="69"/>
      <c r="C166" s="70"/>
      <c r="D166" s="3">
        <v>1555</v>
      </c>
      <c r="E166" s="9"/>
      <c r="F166" s="9">
        <v>0</v>
      </c>
      <c r="G166" s="9">
        <v>0</v>
      </c>
    </row>
    <row r="167" spans="1:7" x14ac:dyDescent="0.2">
      <c r="A167" s="68" t="s">
        <v>61</v>
      </c>
      <c r="B167" s="69"/>
      <c r="C167" s="70"/>
      <c r="D167" s="3">
        <v>1560</v>
      </c>
      <c r="E167" s="9"/>
      <c r="F167" s="9">
        <v>0</v>
      </c>
      <c r="G167" s="9">
        <v>0</v>
      </c>
    </row>
    <row r="168" spans="1:7" x14ac:dyDescent="0.2">
      <c r="A168" s="68" t="s">
        <v>26</v>
      </c>
      <c r="B168" s="69"/>
      <c r="C168" s="70"/>
      <c r="D168" s="3">
        <v>1565</v>
      </c>
      <c r="E168" s="9"/>
      <c r="F168" s="9">
        <v>0</v>
      </c>
      <c r="G168" s="9">
        <v>0</v>
      </c>
    </row>
    <row r="169" spans="1:7" x14ac:dyDescent="0.2">
      <c r="A169" s="68" t="s">
        <v>27</v>
      </c>
      <c r="B169" s="69"/>
      <c r="C169" s="70"/>
      <c r="D169" s="3">
        <v>1570</v>
      </c>
      <c r="E169" s="9"/>
      <c r="F169" s="9">
        <v>0</v>
      </c>
      <c r="G169" s="9">
        <v>0</v>
      </c>
    </row>
    <row r="170" spans="1:7" x14ac:dyDescent="0.2">
      <c r="A170" s="68" t="s">
        <v>62</v>
      </c>
      <c r="B170" s="69"/>
      <c r="C170" s="70"/>
      <c r="D170" s="3">
        <v>1575</v>
      </c>
      <c r="E170" s="9"/>
      <c r="F170" s="9">
        <v>0</v>
      </c>
      <c r="G170" s="9">
        <v>0</v>
      </c>
    </row>
    <row r="171" spans="1:7" x14ac:dyDescent="0.2">
      <c r="A171" s="65" t="s">
        <v>42</v>
      </c>
      <c r="B171" s="66"/>
      <c r="C171" s="67"/>
      <c r="D171" s="2">
        <v>1595</v>
      </c>
      <c r="E171" s="18">
        <f>SUM(E163:E170)+SUM(E158:E160)+E161</f>
        <v>0</v>
      </c>
      <c r="F171" s="18">
        <f>SUM(F163:F170)+SUM(F158:F160)+F161</f>
        <v>0</v>
      </c>
      <c r="G171" s="18">
        <f>SUM(G163:G170)+SUM(G158:G160)+G161</f>
        <v>0</v>
      </c>
    </row>
    <row r="172" spans="1:7" x14ac:dyDescent="0.2">
      <c r="A172" s="65" t="s">
        <v>63</v>
      </c>
      <c r="B172" s="66"/>
      <c r="C172" s="67"/>
      <c r="D172" s="2">
        <v>1600</v>
      </c>
      <c r="E172" s="12">
        <v>0</v>
      </c>
      <c r="F172" s="12">
        <v>0</v>
      </c>
      <c r="G172" s="12">
        <v>0</v>
      </c>
    </row>
    <row r="173" spans="1:7" x14ac:dyDescent="0.2">
      <c r="A173" s="65" t="s">
        <v>64</v>
      </c>
      <c r="B173" s="66"/>
      <c r="C173" s="67"/>
      <c r="D173" s="2">
        <v>1700</v>
      </c>
      <c r="E173" s="12">
        <v>0</v>
      </c>
      <c r="F173" s="12">
        <v>0</v>
      </c>
      <c r="G173" s="12">
        <v>0</v>
      </c>
    </row>
    <row r="174" spans="1:7" x14ac:dyDescent="0.2">
      <c r="A174" s="65" t="s">
        <v>0</v>
      </c>
      <c r="B174" s="66"/>
      <c r="C174" s="67"/>
      <c r="D174" s="2">
        <v>1800</v>
      </c>
      <c r="E174" s="18">
        <f>E173+E172+E171+E155</f>
        <v>0</v>
      </c>
      <c r="F174" s="18">
        <f>F173+F172+F171+F155</f>
        <v>0</v>
      </c>
      <c r="G174" s="18">
        <f>G173+G172+G171+G155</f>
        <v>138102</v>
      </c>
    </row>
  </sheetData>
  <mergeCells count="170">
    <mergeCell ref="A14:F14"/>
    <mergeCell ref="A56:C56"/>
    <mergeCell ref="A57:C57"/>
    <mergeCell ref="A87:C87"/>
    <mergeCell ref="A91:C91"/>
    <mergeCell ref="A92:C92"/>
    <mergeCell ref="A93:C93"/>
    <mergeCell ref="A68:F68"/>
    <mergeCell ref="A74:C74"/>
    <mergeCell ref="A75:C75"/>
    <mergeCell ref="A76:F76"/>
    <mergeCell ref="A50:C50"/>
    <mergeCell ref="A51:C51"/>
    <mergeCell ref="A52:C52"/>
    <mergeCell ref="A53:C53"/>
    <mergeCell ref="A54:C54"/>
    <mergeCell ref="A55:C55"/>
    <mergeCell ref="D1:F3"/>
    <mergeCell ref="D5:F5"/>
    <mergeCell ref="D11:F11"/>
    <mergeCell ref="D12:F12"/>
    <mergeCell ref="A39:C39"/>
    <mergeCell ref="A40:C40"/>
    <mergeCell ref="A38:F38"/>
    <mergeCell ref="A27:C27"/>
    <mergeCell ref="A15:F15"/>
    <mergeCell ref="A29:C29"/>
    <mergeCell ref="A17:C17"/>
    <mergeCell ref="A19:C19"/>
    <mergeCell ref="A20:F20"/>
    <mergeCell ref="A21:C21"/>
    <mergeCell ref="A22:C22"/>
    <mergeCell ref="A25:C25"/>
    <mergeCell ref="A26:C26"/>
    <mergeCell ref="B6:C6"/>
    <mergeCell ref="D7:F7"/>
    <mergeCell ref="E16:F16"/>
    <mergeCell ref="E17:F17"/>
    <mergeCell ref="D8:F8"/>
    <mergeCell ref="D9:F9"/>
    <mergeCell ref="D10:F10"/>
    <mergeCell ref="A30:C30"/>
    <mergeCell ref="A31:C31"/>
    <mergeCell ref="A32:C32"/>
    <mergeCell ref="A83:C83"/>
    <mergeCell ref="A47:C47"/>
    <mergeCell ref="A78:C78"/>
    <mergeCell ref="A28:C28"/>
    <mergeCell ref="A58:C58"/>
    <mergeCell ref="A59:C59"/>
    <mergeCell ref="A46:C46"/>
    <mergeCell ref="A60:C60"/>
    <mergeCell ref="A61:C61"/>
    <mergeCell ref="A62:C62"/>
    <mergeCell ref="A49:C49"/>
    <mergeCell ref="A108:C108"/>
    <mergeCell ref="A103:C103"/>
    <mergeCell ref="A48:C48"/>
    <mergeCell ref="A41:C41"/>
    <mergeCell ref="A84:C84"/>
    <mergeCell ref="A85:C85"/>
    <mergeCell ref="A101:F101"/>
    <mergeCell ref="A102:C102"/>
    <mergeCell ref="A98:C98"/>
    <mergeCell ref="E98:F98"/>
    <mergeCell ref="A104:C104"/>
    <mergeCell ref="A105:C105"/>
    <mergeCell ref="A106:C106"/>
    <mergeCell ref="A107:C107"/>
    <mergeCell ref="G98:G99"/>
    <mergeCell ref="A100:C100"/>
    <mergeCell ref="A79:C79"/>
    <mergeCell ref="A80:C80"/>
    <mergeCell ref="A81:C81"/>
    <mergeCell ref="A82:C82"/>
    <mergeCell ref="A94:C94"/>
    <mergeCell ref="A88:C88"/>
    <mergeCell ref="A89:C89"/>
    <mergeCell ref="A90:C90"/>
    <mergeCell ref="A86:C86"/>
    <mergeCell ref="A118:C11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77:C77"/>
    <mergeCell ref="G17:G18"/>
    <mergeCell ref="E65:F65"/>
    <mergeCell ref="G65:G66"/>
    <mergeCell ref="A67:C67"/>
    <mergeCell ref="A63:C63"/>
    <mergeCell ref="A64:C64"/>
    <mergeCell ref="A72:C72"/>
    <mergeCell ref="A73:C73"/>
    <mergeCell ref="A37:C37"/>
    <mergeCell ref="A23:C23"/>
    <mergeCell ref="A24:C24"/>
    <mergeCell ref="A33:C33"/>
    <mergeCell ref="A34:C34"/>
    <mergeCell ref="A35:C35"/>
    <mergeCell ref="A36:C36"/>
    <mergeCell ref="A69:C69"/>
    <mergeCell ref="A70:C70"/>
    <mergeCell ref="A71:C71"/>
    <mergeCell ref="A42:C42"/>
    <mergeCell ref="A43:C43"/>
    <mergeCell ref="A44:C44"/>
    <mergeCell ref="A65:C65"/>
    <mergeCell ref="A45:C45"/>
    <mergeCell ref="A128:C128"/>
    <mergeCell ref="A119:F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38:C13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48:F14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58:C158"/>
    <mergeCell ref="A149:C149"/>
    <mergeCell ref="A150:C150"/>
    <mergeCell ref="A151:C151"/>
    <mergeCell ref="A152:C152"/>
    <mergeCell ref="A153:C153"/>
    <mergeCell ref="A154:C154"/>
    <mergeCell ref="A155:C155"/>
    <mergeCell ref="A156:F156"/>
    <mergeCell ref="A157:C157"/>
    <mergeCell ref="A174:C174"/>
    <mergeCell ref="A169:C169"/>
    <mergeCell ref="A170:C170"/>
    <mergeCell ref="A171:C171"/>
    <mergeCell ref="A172:C172"/>
    <mergeCell ref="A173:C173"/>
    <mergeCell ref="A168:C168"/>
    <mergeCell ref="A159:C159"/>
    <mergeCell ref="A160:C160"/>
    <mergeCell ref="A165:C165"/>
    <mergeCell ref="A166:C166"/>
    <mergeCell ref="A167:C167"/>
    <mergeCell ref="A161:C161"/>
    <mergeCell ref="A162:C162"/>
    <mergeCell ref="A163:C163"/>
    <mergeCell ref="A164:C164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звед</vt:lpstr>
      <vt:lpstr>ДСЗН</vt:lpstr>
      <vt:lpstr>молодь</vt:lpstr>
    </vt:vector>
  </TitlesOfParts>
  <Company>sobes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Yuzvak sveta</dc:creator>
  <cp:lastModifiedBy>Лісова</cp:lastModifiedBy>
  <cp:lastPrinted>2021-10-27T14:22:44Z</cp:lastPrinted>
  <dcterms:created xsi:type="dcterms:W3CDTF">2017-04-05T09:37:22Z</dcterms:created>
  <dcterms:modified xsi:type="dcterms:W3CDTF">2021-11-08T13:27:32Z</dcterms:modified>
</cp:coreProperties>
</file>