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рограма Ліси Рівненщини\Проект програми Ліси Рівненщини на 2021-25 роки\"/>
    </mc:Choice>
  </mc:AlternateContent>
  <bookViews>
    <workbookView xWindow="-15" yWindow="5805" windowWidth="15480" windowHeight="4620"/>
  </bookViews>
  <sheets>
    <sheet name="Уточнена" sheetId="24" r:id="rId1"/>
  </sheets>
  <definedNames>
    <definedName name="_xlnm._FilterDatabase" localSheetId="0" hidden="1">Уточнена!$A$21:$M$56</definedName>
    <definedName name="_xlnm.Print_Titles" localSheetId="0">Уточнена!$3:$5</definedName>
    <definedName name="_xlnm.Print_Area" localSheetId="0">Уточнена!$A$1:$O$62</definedName>
  </definedNames>
  <calcPr calcId="162913" refMode="R1C1"/>
</workbook>
</file>

<file path=xl/calcChain.xml><?xml version="1.0" encoding="utf-8"?>
<calcChain xmlns="http://schemas.openxmlformats.org/spreadsheetml/2006/main">
  <c r="C40" i="24" l="1"/>
  <c r="C15" i="24"/>
  <c r="J7" i="24"/>
  <c r="J50" i="24"/>
  <c r="J48" i="24"/>
  <c r="J46" i="24"/>
  <c r="J44" i="24"/>
  <c r="J42" i="24"/>
  <c r="J40" i="24"/>
  <c r="M39" i="24"/>
  <c r="M37" i="24" s="1"/>
  <c r="L39" i="24"/>
  <c r="L37" i="24" s="1"/>
  <c r="K39" i="24"/>
  <c r="M38" i="24"/>
  <c r="L38" i="24"/>
  <c r="K38" i="24"/>
  <c r="J38" i="24" s="1"/>
  <c r="J30" i="24"/>
  <c r="J28" i="24"/>
  <c r="M34" i="24"/>
  <c r="M32" i="24" s="1"/>
  <c r="L34" i="24"/>
  <c r="L32" i="24" s="1"/>
  <c r="K34" i="24"/>
  <c r="M33" i="24"/>
  <c r="L33" i="24"/>
  <c r="K33" i="24"/>
  <c r="J33" i="24" s="1"/>
  <c r="J18" i="24"/>
  <c r="J15" i="24"/>
  <c r="J13" i="24"/>
  <c r="M25" i="24"/>
  <c r="L25" i="24"/>
  <c r="K25" i="24"/>
  <c r="M24" i="24"/>
  <c r="L24" i="24"/>
  <c r="K24" i="24"/>
  <c r="M10" i="24"/>
  <c r="L10" i="24"/>
  <c r="K10" i="24"/>
  <c r="M9" i="24"/>
  <c r="L9" i="24"/>
  <c r="K9" i="24"/>
  <c r="J9" i="24" l="1"/>
  <c r="J24" i="24"/>
  <c r="L23" i="24"/>
  <c r="J25" i="24"/>
  <c r="J14" i="24"/>
  <c r="J16" i="24"/>
  <c r="J19" i="24"/>
  <c r="J22" i="24"/>
  <c r="J34" i="24"/>
  <c r="J29" i="24"/>
  <c r="J31" i="24"/>
  <c r="J39" i="24"/>
  <c r="L52" i="24"/>
  <c r="L55" i="24" s="1"/>
  <c r="K53" i="24"/>
  <c r="K56" i="24" s="1"/>
  <c r="M53" i="24"/>
  <c r="M56" i="24" s="1"/>
  <c r="J43" i="24"/>
  <c r="J45" i="24"/>
  <c r="J47" i="24"/>
  <c r="J49" i="24"/>
  <c r="J6" i="24"/>
  <c r="J12" i="24"/>
  <c r="J10" i="24"/>
  <c r="J26" i="24"/>
  <c r="J35" i="24"/>
  <c r="J41" i="24"/>
  <c r="J11" i="24"/>
  <c r="J27" i="24"/>
  <c r="J36" i="24"/>
  <c r="K52" i="24"/>
  <c r="K51" i="24" s="1"/>
  <c r="M52" i="24"/>
  <c r="M55" i="24" s="1"/>
  <c r="L53" i="24"/>
  <c r="L56" i="24" s="1"/>
  <c r="K32" i="24"/>
  <c r="K37" i="24"/>
  <c r="J37" i="24" s="1"/>
  <c r="K8" i="24"/>
  <c r="M8" i="24"/>
  <c r="L8" i="24"/>
  <c r="K23" i="24"/>
  <c r="J23" i="24"/>
  <c r="M23" i="24"/>
  <c r="M54" i="24" l="1"/>
  <c r="M51" i="24"/>
  <c r="J56" i="24"/>
  <c r="J52" i="24"/>
  <c r="J8" i="24"/>
  <c r="J53" i="24"/>
  <c r="K55" i="24"/>
  <c r="J55" i="24" s="1"/>
  <c r="L54" i="24"/>
  <c r="L51" i="24"/>
  <c r="J51" i="24" l="1"/>
  <c r="K54" i="24"/>
  <c r="J54" i="24" s="1"/>
</calcChain>
</file>

<file path=xl/sharedStrings.xml><?xml version="1.0" encoding="utf-8"?>
<sst xmlns="http://schemas.openxmlformats.org/spreadsheetml/2006/main" count="110" uniqueCount="61">
  <si>
    <t>Найменування завдання</t>
  </si>
  <si>
    <t>Найменування показника</t>
  </si>
  <si>
    <t>Значення показника</t>
  </si>
  <si>
    <t>Найменування заходу</t>
  </si>
  <si>
    <t>Виконавець</t>
  </si>
  <si>
    <t>усього</t>
  </si>
  <si>
    <t xml:space="preserve">1. Підвищення рівня лісистості </t>
  </si>
  <si>
    <t>2. Нарощування ресурсного та екологічного потенціалу лісів, забезпечення ведення лісового господарства на засадах сталого розвитку  </t>
  </si>
  <si>
    <t>кількість підприємств та організацій, що займаються веденням лісового господарства</t>
  </si>
  <si>
    <t>Разом за завданням 2</t>
  </si>
  <si>
    <t>у тому числі    </t>
  </si>
  <si>
    <t>3. Підвищення стійкості лісових екосистем, забезпечення охорони і захисту лісів</t>
  </si>
  <si>
    <t>Разом за завданням 3</t>
  </si>
  <si>
    <t>4. Відтворення, охорона і раціональне використання мисливської фауни      </t>
  </si>
  <si>
    <t>обсяг середніх витрат на 1 тис. гектарів мисливських угідь, пов’язаних з охороною і відтворенням мисливських тварин, гривень</t>
  </si>
  <si>
    <t>Разом за завданням 4</t>
  </si>
  <si>
    <t>5. Раціональне використання лісових ресурсів</t>
  </si>
  <si>
    <t>1) заготівля ліквідної деревини під час проведення рубок головного користування  </t>
  </si>
  <si>
    <t>Разом за завданням 5 </t>
  </si>
  <si>
    <t xml:space="preserve">у тому числі </t>
  </si>
  <si>
    <t>Разом за Програмою  </t>
  </si>
  <si>
    <t>інші джерела (власні кошти підприємств)</t>
  </si>
  <si>
    <t>Джерела фінансування (державний, місцеві бюджети, інші)</t>
  </si>
  <si>
    <t>1) створення лісових культур, сприяння природному відновленню лісів       </t>
  </si>
  <si>
    <t>2) вирощування садивного матеріалу, створення і утримання селекційних комплексів, плантацій, розсадників    </t>
  </si>
  <si>
    <t>3) проведення рубок формування і оздоровлення лісів</t>
  </si>
  <si>
    <t>4) придбання і оновлення парку лісогосподарської техніки і знарядь          </t>
  </si>
  <si>
    <t>5) утримання державної лісової та мисливської охорони (служби), здійснення загальногосподарських та адміністративних витрат на ведення лісового і мисливського господарства, забезпечення охорони і захисту лісів        </t>
  </si>
  <si>
    <t>3) здійснення загальновиробничих, адміністративних та інших витрат на спеціальне використання лісових ресурсів</t>
  </si>
  <si>
    <t> у тому числі </t>
  </si>
  <si>
    <t>Разом за завданням 1 </t>
  </si>
  <si>
    <t>1) ведення мисливського господарства, здійснення державного контролю у галузі мисливського господарства та полювання, охорона, використання і відтворення мисливської фауни, збереження та поліпшення стану мисливських угідь  </t>
  </si>
  <si>
    <t>Місцеві бюджети</t>
  </si>
  <si>
    <t>2) придбання пожежних автомобілів та іншої пожежної техніки, засобів пожежогасіння та зв’язку       </t>
  </si>
  <si>
    <t>4) будівництво доріг лісогосподарського та протипожежного призначення</t>
  </si>
  <si>
    <t xml:space="preserve">5) капітальний ремонт та реконструкція доріг лісогосподарського та протипожежного призначення </t>
  </si>
  <si>
    <t>6) утримання доріг  лісогосподарського та протипожежного призначення (поточний ремонт)</t>
  </si>
  <si>
    <t>3) здійснення лісозахисних заходів, придбання препаратів та проведення винищувальних робіт в осередках шкідників і хвороб </t>
  </si>
  <si>
    <t>1) забезпечення охорони лісів від пожеж, утримання пожежної охорони, пожежно-хімічних станцій, гасіння лісових пожеж, протипожежне облаштування лісів</t>
  </si>
  <si>
    <t>1) виконання робіт із лісорозведення</t>
  </si>
  <si>
    <t>площа відновлення лісів,
  гектарів          </t>
  </si>
  <si>
    <t xml:space="preserve">площа лісорозведення, гектарів </t>
  </si>
  <si>
    <t>у тому числі за роками</t>
  </si>
  <si>
    <t>місцеві бюджети</t>
  </si>
  <si>
    <t>площа земель, що надана у постійне користування для ведення лісового господарства, тис. гектарів</t>
  </si>
  <si>
    <t>кількість диких мисливських тварин, голів</t>
  </si>
  <si>
    <t>обсяг заготовленої під час проведення  рубок головного користування ліквідної деревини,                      тис. куб. метрів</t>
  </si>
  <si>
    <t>протяжніть збудованих доріг лісогосподарського та протипожежного призначення, чисельник - з твердим покриттям, знаменник - грунтові поліпшені, км</t>
  </si>
  <si>
    <t>протяжність  реконструйованих і  відремонтованих доріг лісогосподарського призначення, чисельник - з твердим покриттям, знаменник - грунтові поліпшені, км</t>
  </si>
  <si>
    <t>протяжність   відремонтованих доріг лісогосподарського  та протипожежного призначення , чисельник - з твердим покриттям, знаменник - грунтові поліпшені, км</t>
  </si>
  <si>
    <t>протяжність створених протипожежних розривів, мінералізованих смуг, що доглядаються,  тис. кілометрів  </t>
  </si>
  <si>
    <t>обсяг перевезеної деревини на нижні та проміжні склади, тис. куб. метрів</t>
  </si>
  <si>
    <t>2) перевезення деревини на нижні склади, розробка хлистів, перевезення деревини на проміжні склади</t>
  </si>
  <si>
    <t>Рівненське обласне управління лісового та мисливського господарства, державні лісогосподарські підприємства області</t>
  </si>
  <si>
    <t xml:space="preserve">  </t>
  </si>
  <si>
    <t>у т.ч. за роками</t>
  </si>
  <si>
    <t>Додаток до Програми</t>
  </si>
  <si>
    <t>площа лісів, на якій проведені  рубки формування і оздоровлення лісів (чисельник – тис. гектарів), обсяг загального запасу заготовленої під час проведення таких рубок деревини  (знаменник –  тис. куб. метрів)</t>
  </si>
  <si>
    <t>площа, на якій проведені лісозахисні заходи,                           тис. гектарів         </t>
  </si>
  <si>
    <t>Прогнозний обсяг фінансових ресурсів для виконання завдань,                        тис. гривень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</si>
  <si>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 виконання Обласної програми  “Ліси Рівненщини” на 2021 - 2023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</si>
</sst>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[$-419]General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166" fontId="18" fillId="0" borderId="0" applyBorder="0" applyProtection="0"/>
  </cellStyleXfs>
  <cellXfs count="171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2" borderId="0" xfId="0" applyFont="1" applyFill="1"/>
    <xf numFmtId="0" fontId="7" fillId="0" borderId="0" xfId="0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 applyAlignment="1">
      <alignment horizontal="left" vertical="center"/>
    </xf>
    <xf numFmtId="0" fontId="10" fillId="2" borderId="0" xfId="0" applyFont="1" applyFill="1"/>
    <xf numFmtId="0" fontId="10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11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justify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2" borderId="0" xfId="0" applyFont="1" applyFill="1" applyBorder="1"/>
    <xf numFmtId="0" fontId="12" fillId="0" borderId="0" xfId="0" quotePrefix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top" wrapText="1"/>
    </xf>
    <xf numFmtId="0" fontId="12" fillId="0" borderId="8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 wrapText="1"/>
    </xf>
    <xf numFmtId="0" fontId="15" fillId="0" borderId="14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/>
    <xf numFmtId="0" fontId="12" fillId="0" borderId="1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/>
    <xf numFmtId="0" fontId="7" fillId="2" borderId="13" xfId="0" applyFont="1" applyFill="1" applyBorder="1"/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5" xfId="0" applyFont="1" applyFill="1" applyBorder="1"/>
    <xf numFmtId="0" fontId="7" fillId="2" borderId="12" xfId="0" applyFont="1" applyFill="1" applyBorder="1"/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15" fillId="0" borderId="1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14" fillId="0" borderId="8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right" vertical="top" wrapText="1"/>
    </xf>
    <xf numFmtId="0" fontId="12" fillId="0" borderId="14" xfId="0" applyFont="1" applyFill="1" applyBorder="1"/>
    <xf numFmtId="0" fontId="12" fillId="0" borderId="5" xfId="0" applyFont="1" applyFill="1" applyBorder="1"/>
    <xf numFmtId="0" fontId="12" fillId="2" borderId="5" xfId="0" applyFont="1" applyFill="1" applyBorder="1"/>
    <xf numFmtId="164" fontId="1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justify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2" fillId="0" borderId="11" xfId="0" applyFont="1" applyFill="1" applyBorder="1" applyAlignment="1">
      <alignment horizontal="left" vertical="top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wrapText="1"/>
    </xf>
    <xf numFmtId="0" fontId="12" fillId="0" borderId="12" xfId="0" applyFont="1" applyFill="1" applyBorder="1"/>
    <xf numFmtId="0" fontId="7" fillId="0" borderId="11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6" xfId="0" quotePrefix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0" borderId="8" xfId="0" quotePrefix="1" applyFont="1" applyFill="1" applyBorder="1" applyAlignment="1">
      <alignment horizontal="left" vertical="center" wrapText="1"/>
    </xf>
    <xf numFmtId="0" fontId="12" fillId="0" borderId="7" xfId="0" quotePrefix="1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top" wrapText="1"/>
    </xf>
    <xf numFmtId="0" fontId="12" fillId="0" borderId="1" xfId="0" quotePrefix="1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left" vertical="top" wrapText="1"/>
    </xf>
    <xf numFmtId="164" fontId="12" fillId="0" borderId="8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top" wrapText="1"/>
    </xf>
    <xf numFmtId="0" fontId="12" fillId="0" borderId="9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</cellXfs>
  <cellStyles count="3">
    <cellStyle name="Excel Built-in Normal" xfId="2"/>
    <cellStyle name="Звичайний_Аркуш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79"/>
  <sheetViews>
    <sheetView tabSelected="1" view="pageBreakPreview" topLeftCell="C40" zoomScale="50" zoomScaleNormal="60" zoomScaleSheetLayoutView="49" workbookViewId="0">
      <selection activeCell="J51" sqref="J51"/>
    </sheetView>
  </sheetViews>
  <sheetFormatPr defaultRowHeight="15.75" x14ac:dyDescent="0.25"/>
  <cols>
    <col min="1" max="1" width="39.85546875" style="4" customWidth="1"/>
    <col min="2" max="2" width="71.28515625" style="4" customWidth="1"/>
    <col min="3" max="3" width="14" style="3" customWidth="1"/>
    <col min="4" max="4" width="11.85546875" style="3" customWidth="1"/>
    <col min="5" max="5" width="11.28515625" style="3" customWidth="1"/>
    <col min="6" max="6" width="11.5703125" style="3" customWidth="1"/>
    <col min="7" max="7" width="63.28515625" style="4" customWidth="1"/>
    <col min="8" max="8" width="48" style="7" customWidth="1"/>
    <col min="9" max="9" width="40" style="6" customWidth="1"/>
    <col min="10" max="10" width="26.5703125" style="3" customWidth="1"/>
    <col min="11" max="11" width="17" style="1" customWidth="1"/>
    <col min="12" max="12" width="18.42578125" style="1" customWidth="1"/>
    <col min="13" max="13" width="15.85546875" style="1" customWidth="1"/>
    <col min="14" max="16384" width="9.140625" style="1"/>
  </cols>
  <sheetData>
    <row r="1" spans="1:23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9"/>
      <c r="K1" s="168" t="s">
        <v>56</v>
      </c>
      <c r="L1" s="168"/>
      <c r="M1" s="168"/>
      <c r="N1" s="9"/>
    </row>
    <row r="2" spans="1:23" ht="77.25" customHeight="1" thickBot="1" x14ac:dyDescent="0.3">
      <c r="A2" s="151" t="s">
        <v>60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0"/>
    </row>
    <row r="3" spans="1:23" ht="32.25" customHeight="1" x14ac:dyDescent="0.25">
      <c r="A3" s="152" t="s">
        <v>0</v>
      </c>
      <c r="B3" s="152" t="s">
        <v>1</v>
      </c>
      <c r="C3" s="152" t="s">
        <v>2</v>
      </c>
      <c r="D3" s="152"/>
      <c r="E3" s="152"/>
      <c r="F3" s="152"/>
      <c r="G3" s="152" t="s">
        <v>3</v>
      </c>
      <c r="H3" s="153" t="s">
        <v>4</v>
      </c>
      <c r="I3" s="154" t="s">
        <v>22</v>
      </c>
      <c r="J3" s="154" t="s">
        <v>59</v>
      </c>
      <c r="K3" s="155" t="s">
        <v>42</v>
      </c>
      <c r="L3" s="155"/>
      <c r="M3" s="155"/>
      <c r="N3" s="10"/>
    </row>
    <row r="4" spans="1:23" s="2" customFormat="1" ht="19.5" customHeight="1" x14ac:dyDescent="0.25">
      <c r="A4" s="152"/>
      <c r="B4" s="152"/>
      <c r="C4" s="152" t="s">
        <v>5</v>
      </c>
      <c r="D4" s="155" t="s">
        <v>55</v>
      </c>
      <c r="E4" s="155"/>
      <c r="F4" s="155"/>
      <c r="G4" s="152"/>
      <c r="H4" s="153"/>
      <c r="I4" s="152"/>
      <c r="J4" s="152"/>
      <c r="K4" s="155">
        <v>2021</v>
      </c>
      <c r="L4" s="155">
        <v>2022</v>
      </c>
      <c r="M4" s="155">
        <v>2023</v>
      </c>
      <c r="N4" s="11"/>
    </row>
    <row r="5" spans="1:23" s="5" customFormat="1" ht="112.5" customHeight="1" x14ac:dyDescent="0.35">
      <c r="A5" s="152"/>
      <c r="B5" s="152"/>
      <c r="C5" s="152"/>
      <c r="D5" s="92">
        <v>2021</v>
      </c>
      <c r="E5" s="92">
        <v>2022</v>
      </c>
      <c r="F5" s="92">
        <v>2023</v>
      </c>
      <c r="G5" s="152"/>
      <c r="H5" s="153"/>
      <c r="I5" s="152"/>
      <c r="J5" s="152"/>
      <c r="K5" s="155"/>
      <c r="L5" s="155"/>
      <c r="M5" s="155"/>
      <c r="N5" s="12"/>
    </row>
    <row r="6" spans="1:23" s="5" customFormat="1" ht="30" customHeight="1" x14ac:dyDescent="0.35">
      <c r="A6" s="134" t="s">
        <v>6</v>
      </c>
      <c r="B6" s="148" t="s">
        <v>41</v>
      </c>
      <c r="C6" s="128">
        <v>25</v>
      </c>
      <c r="D6" s="128">
        <v>25</v>
      </c>
      <c r="E6" s="128"/>
      <c r="F6" s="128"/>
      <c r="G6" s="149" t="s">
        <v>39</v>
      </c>
      <c r="H6" s="123" t="s">
        <v>53</v>
      </c>
      <c r="I6" s="41" t="s">
        <v>43</v>
      </c>
      <c r="J6" s="23">
        <f>K6+L6+M6</f>
        <v>0</v>
      </c>
      <c r="K6" s="93">
        <v>0</v>
      </c>
      <c r="L6" s="93">
        <v>0</v>
      </c>
      <c r="M6" s="93">
        <v>0</v>
      </c>
      <c r="N6" s="12"/>
    </row>
    <row r="7" spans="1:23" s="5" customFormat="1" ht="95.25" customHeight="1" x14ac:dyDescent="0.35">
      <c r="A7" s="147"/>
      <c r="B7" s="148"/>
      <c r="C7" s="128"/>
      <c r="D7" s="128"/>
      <c r="E7" s="128"/>
      <c r="F7" s="128"/>
      <c r="G7" s="150"/>
      <c r="H7" s="124"/>
      <c r="I7" s="42" t="s">
        <v>21</v>
      </c>
      <c r="J7" s="23">
        <f t="shared" ref="J7:J15" si="0">K7+L7+M7</f>
        <v>7.5</v>
      </c>
      <c r="K7" s="93">
        <v>7.5</v>
      </c>
      <c r="L7" s="93"/>
      <c r="M7" s="93"/>
      <c r="N7" s="12"/>
    </row>
    <row r="8" spans="1:23" s="5" customFormat="1" ht="29.25" customHeight="1" x14ac:dyDescent="0.35">
      <c r="A8" s="147"/>
      <c r="B8" s="44"/>
      <c r="C8" s="22"/>
      <c r="D8" s="22"/>
      <c r="E8" s="89"/>
      <c r="F8" s="22"/>
      <c r="G8" s="28"/>
      <c r="H8" s="45"/>
      <c r="I8" s="40" t="s">
        <v>30</v>
      </c>
      <c r="J8" s="23">
        <f t="shared" si="0"/>
        <v>7.5</v>
      </c>
      <c r="K8" s="46">
        <f>K9+K10</f>
        <v>7.5</v>
      </c>
      <c r="L8" s="46">
        <f>L9+L10</f>
        <v>0</v>
      </c>
      <c r="M8" s="46">
        <f>M9+M10</f>
        <v>0</v>
      </c>
      <c r="N8" s="12"/>
    </row>
    <row r="9" spans="1:23" s="5" customFormat="1" ht="33.75" customHeight="1" x14ac:dyDescent="0.35">
      <c r="A9" s="147"/>
      <c r="B9" s="17"/>
      <c r="C9" s="24"/>
      <c r="D9" s="25"/>
      <c r="E9" s="25"/>
      <c r="F9" s="25"/>
      <c r="G9" s="28"/>
      <c r="H9" s="47" t="s">
        <v>29</v>
      </c>
      <c r="I9" s="48" t="s">
        <v>43</v>
      </c>
      <c r="J9" s="23">
        <f t="shared" si="0"/>
        <v>0</v>
      </c>
      <c r="K9" s="46">
        <f t="shared" ref="K9:M10" si="1">K6</f>
        <v>0</v>
      </c>
      <c r="L9" s="46">
        <f t="shared" si="1"/>
        <v>0</v>
      </c>
      <c r="M9" s="46">
        <f t="shared" si="1"/>
        <v>0</v>
      </c>
      <c r="N9" s="12"/>
      <c r="W9" s="5" t="s">
        <v>54</v>
      </c>
    </row>
    <row r="10" spans="1:23" s="5" customFormat="1" ht="45.75" customHeight="1" x14ac:dyDescent="0.35">
      <c r="A10" s="135"/>
      <c r="B10" s="17"/>
      <c r="C10" s="24"/>
      <c r="D10" s="25"/>
      <c r="E10" s="25"/>
      <c r="F10" s="25"/>
      <c r="G10" s="25"/>
      <c r="H10" s="45"/>
      <c r="I10" s="88" t="s">
        <v>21</v>
      </c>
      <c r="J10" s="23">
        <f t="shared" si="0"/>
        <v>7.5</v>
      </c>
      <c r="K10" s="49">
        <f t="shared" si="1"/>
        <v>7.5</v>
      </c>
      <c r="L10" s="49">
        <f t="shared" si="1"/>
        <v>0</v>
      </c>
      <c r="M10" s="49">
        <f t="shared" si="1"/>
        <v>0</v>
      </c>
      <c r="N10" s="12"/>
    </row>
    <row r="11" spans="1:23" s="5" customFormat="1" ht="34.5" customHeight="1" x14ac:dyDescent="0.35">
      <c r="A11" s="120" t="s">
        <v>7</v>
      </c>
      <c r="B11" s="144" t="s">
        <v>40</v>
      </c>
      <c r="C11" s="128">
        <v>12017</v>
      </c>
      <c r="D11" s="146">
        <v>3899</v>
      </c>
      <c r="E11" s="146">
        <v>4014</v>
      </c>
      <c r="F11" s="146">
        <v>4104</v>
      </c>
      <c r="G11" s="144" t="s">
        <v>23</v>
      </c>
      <c r="H11" s="123" t="s">
        <v>53</v>
      </c>
      <c r="I11" s="42" t="s">
        <v>43</v>
      </c>
      <c r="J11" s="90">
        <f t="shared" si="0"/>
        <v>4909</v>
      </c>
      <c r="K11" s="86">
        <v>1477</v>
      </c>
      <c r="L11" s="86">
        <v>1658</v>
      </c>
      <c r="M11" s="86">
        <v>1774</v>
      </c>
      <c r="N11" s="12"/>
    </row>
    <row r="12" spans="1:23" s="5" customFormat="1" ht="48.75" customHeight="1" x14ac:dyDescent="0.35">
      <c r="A12" s="121"/>
      <c r="B12" s="145"/>
      <c r="C12" s="128"/>
      <c r="D12" s="146"/>
      <c r="E12" s="146"/>
      <c r="F12" s="146"/>
      <c r="G12" s="145"/>
      <c r="H12" s="139"/>
      <c r="I12" s="42" t="s">
        <v>21</v>
      </c>
      <c r="J12" s="90">
        <f t="shared" si="0"/>
        <v>77241</v>
      </c>
      <c r="K12" s="86">
        <v>24428.6</v>
      </c>
      <c r="L12" s="86">
        <v>25753.200000000001</v>
      </c>
      <c r="M12" s="86">
        <v>27059.200000000001</v>
      </c>
      <c r="N12" s="12"/>
    </row>
    <row r="13" spans="1:23" s="5" customFormat="1" ht="43.5" customHeight="1" x14ac:dyDescent="0.35">
      <c r="A13" s="167"/>
      <c r="B13" s="104"/>
      <c r="C13" s="105"/>
      <c r="D13" s="106"/>
      <c r="E13" s="106"/>
      <c r="F13" s="107"/>
      <c r="G13" s="140" t="s">
        <v>24</v>
      </c>
      <c r="H13" s="139"/>
      <c r="I13" s="41" t="s">
        <v>43</v>
      </c>
      <c r="J13" s="90">
        <f t="shared" si="0"/>
        <v>1890</v>
      </c>
      <c r="K13" s="86">
        <v>600</v>
      </c>
      <c r="L13" s="86">
        <v>630</v>
      </c>
      <c r="M13" s="86">
        <v>660</v>
      </c>
      <c r="N13" s="12"/>
    </row>
    <row r="14" spans="1:23" s="5" customFormat="1" ht="49.5" customHeight="1" x14ac:dyDescent="0.35">
      <c r="A14" s="167"/>
      <c r="B14" s="20"/>
      <c r="C14" s="21"/>
      <c r="D14" s="21"/>
      <c r="E14" s="21"/>
      <c r="F14" s="108"/>
      <c r="G14" s="141"/>
      <c r="H14" s="139"/>
      <c r="I14" s="91" t="s">
        <v>21</v>
      </c>
      <c r="J14" s="90">
        <f t="shared" si="0"/>
        <v>43800.399999999994</v>
      </c>
      <c r="K14" s="86">
        <v>13986.9</v>
      </c>
      <c r="L14" s="86">
        <v>14570.2</v>
      </c>
      <c r="M14" s="86">
        <v>15243.3</v>
      </c>
      <c r="N14" s="12"/>
    </row>
    <row r="15" spans="1:23" s="5" customFormat="1" ht="39.75" customHeight="1" x14ac:dyDescent="0.35">
      <c r="A15" s="167"/>
      <c r="B15" s="165" t="s">
        <v>57</v>
      </c>
      <c r="C15" s="164">
        <f>D15+E15+F15</f>
        <v>80.329999999999984</v>
      </c>
      <c r="D15" s="164">
        <v>27.009999999999998</v>
      </c>
      <c r="E15" s="164">
        <v>26.659999999999997</v>
      </c>
      <c r="F15" s="164">
        <v>26.659999999999997</v>
      </c>
      <c r="G15" s="129" t="s">
        <v>25</v>
      </c>
      <c r="H15" s="139"/>
      <c r="I15" s="41" t="s">
        <v>43</v>
      </c>
      <c r="J15" s="90">
        <f t="shared" si="0"/>
        <v>0</v>
      </c>
      <c r="K15" s="86">
        <v>0</v>
      </c>
      <c r="L15" s="86">
        <v>0</v>
      </c>
      <c r="M15" s="86">
        <v>0</v>
      </c>
      <c r="N15" s="12"/>
    </row>
    <row r="16" spans="1:23" s="5" customFormat="1" ht="42" customHeight="1" x14ac:dyDescent="0.35">
      <c r="A16" s="167"/>
      <c r="B16" s="166"/>
      <c r="C16" s="142"/>
      <c r="D16" s="164"/>
      <c r="E16" s="164"/>
      <c r="F16" s="164"/>
      <c r="G16" s="143"/>
      <c r="H16" s="139"/>
      <c r="I16" s="138" t="s">
        <v>21</v>
      </c>
      <c r="J16" s="136">
        <f>K16+L16+M16</f>
        <v>516010.3</v>
      </c>
      <c r="K16" s="125">
        <v>164316.79999999999</v>
      </c>
      <c r="L16" s="125">
        <v>171550.5</v>
      </c>
      <c r="M16" s="125">
        <v>180143</v>
      </c>
      <c r="N16" s="12"/>
    </row>
    <row r="17" spans="1:14" s="5" customFormat="1" ht="45.75" customHeight="1" x14ac:dyDescent="0.35">
      <c r="A17" s="167"/>
      <c r="B17" s="149"/>
      <c r="C17" s="103">
        <v>2123.5</v>
      </c>
      <c r="D17" s="102">
        <v>710.5</v>
      </c>
      <c r="E17" s="102">
        <v>707.5</v>
      </c>
      <c r="F17" s="102">
        <v>705.5</v>
      </c>
      <c r="G17" s="130"/>
      <c r="H17" s="139"/>
      <c r="I17" s="138"/>
      <c r="J17" s="137"/>
      <c r="K17" s="126"/>
      <c r="L17" s="126"/>
      <c r="M17" s="126"/>
      <c r="N17" s="12"/>
    </row>
    <row r="18" spans="1:14" s="5" customFormat="1" ht="42" customHeight="1" x14ac:dyDescent="0.35">
      <c r="A18" s="167"/>
      <c r="B18" s="109"/>
      <c r="C18" s="39"/>
      <c r="D18" s="82"/>
      <c r="E18" s="82"/>
      <c r="F18" s="110"/>
      <c r="G18" s="129" t="s">
        <v>26</v>
      </c>
      <c r="H18" s="139"/>
      <c r="I18" s="41" t="s">
        <v>43</v>
      </c>
      <c r="J18" s="43">
        <f>K18+L18+M18</f>
        <v>0</v>
      </c>
      <c r="K18" s="86">
        <v>0</v>
      </c>
      <c r="L18" s="86">
        <v>0</v>
      </c>
      <c r="M18" s="86">
        <v>0</v>
      </c>
      <c r="N18" s="12"/>
    </row>
    <row r="19" spans="1:14" s="5" customFormat="1" ht="51" customHeight="1" x14ac:dyDescent="0.35">
      <c r="A19" s="167"/>
      <c r="B19" s="111"/>
      <c r="C19" s="112"/>
      <c r="D19" s="78"/>
      <c r="E19" s="78"/>
      <c r="F19" s="113"/>
      <c r="G19" s="130"/>
      <c r="H19" s="139"/>
      <c r="I19" s="91" t="s">
        <v>21</v>
      </c>
      <c r="J19" s="43">
        <f>K19+L19+M19</f>
        <v>42317</v>
      </c>
      <c r="K19" s="86">
        <v>8908</v>
      </c>
      <c r="L19" s="86">
        <v>10720.2</v>
      </c>
      <c r="M19" s="86">
        <v>22688.799999999999</v>
      </c>
      <c r="N19" s="12"/>
    </row>
    <row r="20" spans="1:14" s="5" customFormat="1" ht="42" customHeight="1" x14ac:dyDescent="0.35">
      <c r="A20" s="121"/>
      <c r="B20" s="120" t="s">
        <v>44</v>
      </c>
      <c r="C20" s="37"/>
      <c r="D20" s="125">
        <v>719.4</v>
      </c>
      <c r="E20" s="125">
        <v>704.1</v>
      </c>
      <c r="F20" s="125">
        <v>704.1</v>
      </c>
      <c r="G20" s="133" t="s">
        <v>27</v>
      </c>
      <c r="H20" s="139"/>
      <c r="I20" s="134" t="s">
        <v>43</v>
      </c>
      <c r="J20" s="136">
        <v>0</v>
      </c>
      <c r="K20" s="125">
        <v>0</v>
      </c>
      <c r="L20" s="125">
        <v>0</v>
      </c>
      <c r="M20" s="125">
        <v>0</v>
      </c>
      <c r="N20" s="12"/>
    </row>
    <row r="21" spans="1:14" s="5" customFormat="1" ht="31.5" customHeight="1" x14ac:dyDescent="0.35">
      <c r="A21" s="121"/>
      <c r="B21" s="122"/>
      <c r="C21" s="95"/>
      <c r="D21" s="126"/>
      <c r="E21" s="126"/>
      <c r="F21" s="126"/>
      <c r="G21" s="133"/>
      <c r="H21" s="139"/>
      <c r="I21" s="135"/>
      <c r="J21" s="137"/>
      <c r="K21" s="126"/>
      <c r="L21" s="126"/>
      <c r="M21" s="126"/>
      <c r="N21" s="12"/>
    </row>
    <row r="22" spans="1:14" s="5" customFormat="1" ht="71.25" customHeight="1" x14ac:dyDescent="0.35">
      <c r="A22" s="121"/>
      <c r="B22" s="50" t="s">
        <v>8</v>
      </c>
      <c r="C22" s="51"/>
      <c r="D22" s="94">
        <v>18</v>
      </c>
      <c r="E22" s="94">
        <v>18</v>
      </c>
      <c r="F22" s="94">
        <v>18</v>
      </c>
      <c r="G22" s="130"/>
      <c r="H22" s="124"/>
      <c r="I22" s="52" t="s">
        <v>21</v>
      </c>
      <c r="J22" s="43">
        <f>K22+L22+M22</f>
        <v>820695.5</v>
      </c>
      <c r="K22" s="86">
        <v>265588</v>
      </c>
      <c r="L22" s="86">
        <v>274014</v>
      </c>
      <c r="M22" s="86">
        <v>281093.5</v>
      </c>
      <c r="N22" s="12"/>
    </row>
    <row r="23" spans="1:14" s="5" customFormat="1" ht="33.75" customHeight="1" x14ac:dyDescent="0.35">
      <c r="A23" s="121"/>
      <c r="B23" s="53"/>
      <c r="C23" s="54"/>
      <c r="D23" s="54"/>
      <c r="E23" s="54"/>
      <c r="F23" s="54"/>
      <c r="G23" s="54"/>
      <c r="H23" s="55"/>
      <c r="I23" s="56" t="s">
        <v>9</v>
      </c>
      <c r="J23" s="57">
        <f t="shared" ref="J23:M23" si="2">J24+J25</f>
        <v>1506863.2</v>
      </c>
      <c r="K23" s="57">
        <f t="shared" si="2"/>
        <v>479305.3</v>
      </c>
      <c r="L23" s="57">
        <f t="shared" si="2"/>
        <v>498896.1</v>
      </c>
      <c r="M23" s="57">
        <f t="shared" si="2"/>
        <v>528661.80000000005</v>
      </c>
      <c r="N23" s="12"/>
    </row>
    <row r="24" spans="1:14" s="5" customFormat="1" ht="28.5" customHeight="1" x14ac:dyDescent="0.35">
      <c r="A24" s="121"/>
      <c r="B24" s="17"/>
      <c r="C24" s="25"/>
      <c r="D24" s="25"/>
      <c r="E24" s="25"/>
      <c r="F24" s="25"/>
      <c r="G24" s="25"/>
      <c r="H24" s="58" t="s">
        <v>10</v>
      </c>
      <c r="I24" s="38" t="s">
        <v>32</v>
      </c>
      <c r="J24" s="43">
        <f>K24+L24+M24</f>
        <v>6799</v>
      </c>
      <c r="K24" s="43">
        <f>K11+K13+K15+K18+K20</f>
        <v>2077</v>
      </c>
      <c r="L24" s="43">
        <f>L11+L13+L15+L18+L20</f>
        <v>2288</v>
      </c>
      <c r="M24" s="43">
        <f>M11+M13+M15+M18+M20</f>
        <v>2434</v>
      </c>
      <c r="N24" s="12"/>
    </row>
    <row r="25" spans="1:14" s="5" customFormat="1" ht="49.5" customHeight="1" x14ac:dyDescent="0.35">
      <c r="A25" s="122"/>
      <c r="B25" s="59"/>
      <c r="C25" s="59"/>
      <c r="D25" s="59"/>
      <c r="E25" s="59"/>
      <c r="F25" s="59"/>
      <c r="G25" s="59"/>
      <c r="H25" s="60"/>
      <c r="I25" s="40" t="s">
        <v>21</v>
      </c>
      <c r="J25" s="43">
        <f>K25+L25+M25</f>
        <v>1500064.2</v>
      </c>
      <c r="K25" s="43">
        <f>K12+K14+K16+K19+K22</f>
        <v>477228.3</v>
      </c>
      <c r="L25" s="43">
        <f>L12+L14+L16+L19+L22</f>
        <v>496608.1</v>
      </c>
      <c r="M25" s="43">
        <f>M12+M14+M16+M19+M22</f>
        <v>526227.80000000005</v>
      </c>
      <c r="N25" s="12"/>
    </row>
    <row r="26" spans="1:14" s="5" customFormat="1" ht="39.75" customHeight="1" x14ac:dyDescent="0.35">
      <c r="A26" s="120" t="s">
        <v>11</v>
      </c>
      <c r="B26" s="127" t="s">
        <v>50</v>
      </c>
      <c r="C26" s="169"/>
      <c r="D26" s="164">
        <v>19.880000000000003</v>
      </c>
      <c r="E26" s="164">
        <v>19.930000000000003</v>
      </c>
      <c r="F26" s="164">
        <v>20.03</v>
      </c>
      <c r="G26" s="129" t="s">
        <v>38</v>
      </c>
      <c r="H26" s="120" t="s">
        <v>53</v>
      </c>
      <c r="I26" s="41" t="s">
        <v>43</v>
      </c>
      <c r="J26" s="43">
        <f>K26+L26+M26</f>
        <v>0</v>
      </c>
      <c r="K26" s="93">
        <v>0</v>
      </c>
      <c r="L26" s="93">
        <v>0</v>
      </c>
      <c r="M26" s="93">
        <v>0</v>
      </c>
      <c r="N26" s="12"/>
    </row>
    <row r="27" spans="1:14" s="5" customFormat="1" ht="60" customHeight="1" x14ac:dyDescent="0.35">
      <c r="A27" s="121"/>
      <c r="B27" s="127"/>
      <c r="C27" s="170"/>
      <c r="D27" s="164"/>
      <c r="E27" s="164"/>
      <c r="F27" s="164"/>
      <c r="G27" s="130"/>
      <c r="H27" s="121"/>
      <c r="I27" s="91" t="s">
        <v>21</v>
      </c>
      <c r="J27" s="43">
        <f>K27+L27+M27</f>
        <v>40209.5</v>
      </c>
      <c r="K27" s="93">
        <v>12793.1</v>
      </c>
      <c r="L27" s="93">
        <v>13425.5</v>
      </c>
      <c r="M27" s="93">
        <v>13990.9</v>
      </c>
      <c r="N27" s="12"/>
    </row>
    <row r="28" spans="1:14" s="5" customFormat="1" ht="45.75" customHeight="1" x14ac:dyDescent="0.35">
      <c r="A28" s="121"/>
      <c r="B28" s="27"/>
      <c r="C28" s="21"/>
      <c r="D28" s="21"/>
      <c r="E28" s="21"/>
      <c r="F28" s="21"/>
      <c r="G28" s="120" t="s">
        <v>33</v>
      </c>
      <c r="H28" s="121"/>
      <c r="I28" s="41" t="s">
        <v>43</v>
      </c>
      <c r="J28" s="43">
        <f t="shared" ref="J28:J31" si="3">K28+L28+M28</f>
        <v>0</v>
      </c>
      <c r="K28" s="93">
        <v>0</v>
      </c>
      <c r="L28" s="93">
        <v>0</v>
      </c>
      <c r="M28" s="93">
        <v>0</v>
      </c>
      <c r="N28" s="12"/>
    </row>
    <row r="29" spans="1:14" s="5" customFormat="1" ht="48.75" customHeight="1" x14ac:dyDescent="0.35">
      <c r="A29" s="121"/>
      <c r="B29" s="21"/>
      <c r="C29" s="21"/>
      <c r="D29" s="21"/>
      <c r="E29" s="21"/>
      <c r="F29" s="21"/>
      <c r="G29" s="122"/>
      <c r="H29" s="121"/>
      <c r="I29" s="31" t="s">
        <v>21</v>
      </c>
      <c r="J29" s="43">
        <f t="shared" si="3"/>
        <v>0</v>
      </c>
      <c r="K29" s="93">
        <v>0</v>
      </c>
      <c r="L29" s="93">
        <v>0</v>
      </c>
      <c r="M29" s="93">
        <v>0</v>
      </c>
      <c r="N29" s="12"/>
    </row>
    <row r="30" spans="1:14" s="5" customFormat="1" ht="43.5" customHeight="1" x14ac:dyDescent="0.35">
      <c r="A30" s="121"/>
      <c r="B30" s="131" t="s">
        <v>58</v>
      </c>
      <c r="C30" s="163"/>
      <c r="D30" s="119">
        <v>3.0000000000000004</v>
      </c>
      <c r="E30" s="119">
        <v>3.0000000000000004</v>
      </c>
      <c r="F30" s="119">
        <v>3.0000000000000004</v>
      </c>
      <c r="G30" s="132" t="s">
        <v>37</v>
      </c>
      <c r="H30" s="121"/>
      <c r="I30" s="41" t="s">
        <v>43</v>
      </c>
      <c r="J30" s="43">
        <f t="shared" si="3"/>
        <v>0</v>
      </c>
      <c r="K30" s="93">
        <v>0</v>
      </c>
      <c r="L30" s="93">
        <v>0</v>
      </c>
      <c r="M30" s="93">
        <v>0</v>
      </c>
      <c r="N30" s="12"/>
    </row>
    <row r="31" spans="1:14" s="5" customFormat="1" ht="50.25" customHeight="1" x14ac:dyDescent="0.35">
      <c r="A31" s="121"/>
      <c r="B31" s="131"/>
      <c r="C31" s="163"/>
      <c r="D31" s="119"/>
      <c r="E31" s="119"/>
      <c r="F31" s="119"/>
      <c r="G31" s="132"/>
      <c r="H31" s="122"/>
      <c r="I31" s="84" t="s">
        <v>21</v>
      </c>
      <c r="J31" s="43">
        <f t="shared" si="3"/>
        <v>7784.9</v>
      </c>
      <c r="K31" s="93">
        <v>2471</v>
      </c>
      <c r="L31" s="93">
        <v>2596.3000000000002</v>
      </c>
      <c r="M31" s="93">
        <v>2717.6</v>
      </c>
      <c r="N31" s="12"/>
    </row>
    <row r="32" spans="1:14" s="5" customFormat="1" ht="29.25" customHeight="1" x14ac:dyDescent="0.35">
      <c r="A32" s="121"/>
      <c r="B32" s="17"/>
      <c r="C32" s="24"/>
      <c r="D32" s="25"/>
      <c r="E32" s="25"/>
      <c r="F32" s="25"/>
      <c r="G32" s="25"/>
      <c r="H32" s="26"/>
      <c r="I32" s="96" t="s">
        <v>12</v>
      </c>
      <c r="J32" s="85">
        <v>47994.400000000001</v>
      </c>
      <c r="K32" s="85">
        <f>K34</f>
        <v>15264.1</v>
      </c>
      <c r="L32" s="85">
        <f>L34</f>
        <v>16021.8</v>
      </c>
      <c r="M32" s="85">
        <f>M34</f>
        <v>16708.5</v>
      </c>
      <c r="N32" s="12"/>
    </row>
    <row r="33" spans="1:14" s="5" customFormat="1" ht="30.75" customHeight="1" x14ac:dyDescent="0.35">
      <c r="A33" s="121"/>
      <c r="B33" s="17"/>
      <c r="C33" s="24"/>
      <c r="D33" s="25"/>
      <c r="E33" s="25"/>
      <c r="F33" s="25"/>
      <c r="G33" s="25"/>
      <c r="H33" s="47" t="s">
        <v>10</v>
      </c>
      <c r="I33" s="38" t="s">
        <v>43</v>
      </c>
      <c r="J33" s="46">
        <f>K33+L33+M33</f>
        <v>0</v>
      </c>
      <c r="K33" s="46">
        <f t="shared" ref="K33:M34" si="4">K26+K28+K30</f>
        <v>0</v>
      </c>
      <c r="L33" s="46">
        <f t="shared" si="4"/>
        <v>0</v>
      </c>
      <c r="M33" s="46">
        <f t="shared" si="4"/>
        <v>0</v>
      </c>
      <c r="N33" s="12"/>
    </row>
    <row r="34" spans="1:14" s="5" customFormat="1" ht="52.5" customHeight="1" x14ac:dyDescent="0.35">
      <c r="A34" s="122"/>
      <c r="B34" s="17"/>
      <c r="C34" s="24"/>
      <c r="D34" s="25"/>
      <c r="E34" s="25"/>
      <c r="F34" s="25"/>
      <c r="G34" s="25"/>
      <c r="H34" s="26"/>
      <c r="I34" s="88" t="s">
        <v>21</v>
      </c>
      <c r="J34" s="43">
        <f>K34+L34+M34</f>
        <v>47994.400000000001</v>
      </c>
      <c r="K34" s="46">
        <f t="shared" si="4"/>
        <v>15264.1</v>
      </c>
      <c r="L34" s="46">
        <f t="shared" si="4"/>
        <v>16021.8</v>
      </c>
      <c r="M34" s="46">
        <f t="shared" si="4"/>
        <v>16708.5</v>
      </c>
      <c r="N34" s="12"/>
    </row>
    <row r="35" spans="1:14" s="5" customFormat="1" ht="83.25" customHeight="1" x14ac:dyDescent="0.35">
      <c r="A35" s="120" t="s">
        <v>13</v>
      </c>
      <c r="B35" s="87" t="s">
        <v>14</v>
      </c>
      <c r="C35" s="61"/>
      <c r="D35" s="61">
        <v>12780</v>
      </c>
      <c r="E35" s="61">
        <v>20500</v>
      </c>
      <c r="F35" s="62">
        <v>22500</v>
      </c>
      <c r="G35" s="160" t="s">
        <v>31</v>
      </c>
      <c r="H35" s="123" t="s">
        <v>53</v>
      </c>
      <c r="I35" s="18" t="s">
        <v>43</v>
      </c>
      <c r="J35" s="43">
        <f>K35+L35+M35</f>
        <v>0</v>
      </c>
      <c r="K35" s="93">
        <v>0</v>
      </c>
      <c r="L35" s="93">
        <v>0</v>
      </c>
      <c r="M35" s="93">
        <v>0</v>
      </c>
      <c r="N35" s="12"/>
    </row>
    <row r="36" spans="1:14" s="5" customFormat="1" ht="85.5" customHeight="1" x14ac:dyDescent="0.35">
      <c r="A36" s="121"/>
      <c r="B36" s="87" t="s">
        <v>45</v>
      </c>
      <c r="C36" s="61"/>
      <c r="D36" s="61">
        <v>544</v>
      </c>
      <c r="E36" s="61">
        <v>554</v>
      </c>
      <c r="F36" s="61">
        <v>564</v>
      </c>
      <c r="G36" s="160"/>
      <c r="H36" s="124"/>
      <c r="I36" s="52" t="s">
        <v>21</v>
      </c>
      <c r="J36" s="43">
        <f t="shared" ref="J36:J56" si="5">K36+L36+M36</f>
        <v>1989.6</v>
      </c>
      <c r="K36" s="93">
        <v>617.5</v>
      </c>
      <c r="L36" s="93">
        <v>667.3</v>
      </c>
      <c r="M36" s="93">
        <v>704.8</v>
      </c>
      <c r="N36" s="12"/>
    </row>
    <row r="37" spans="1:14" s="5" customFormat="1" ht="30.75" customHeight="1" x14ac:dyDescent="0.35">
      <c r="A37" s="121"/>
      <c r="B37" s="63"/>
      <c r="C37" s="17"/>
      <c r="D37" s="17"/>
      <c r="E37" s="17"/>
      <c r="F37" s="17"/>
      <c r="G37" s="24"/>
      <c r="H37" s="29"/>
      <c r="I37" s="64" t="s">
        <v>15</v>
      </c>
      <c r="J37" s="43">
        <f t="shared" si="5"/>
        <v>1989.6</v>
      </c>
      <c r="K37" s="46">
        <f>K39</f>
        <v>617.5</v>
      </c>
      <c r="L37" s="46">
        <f>L39</f>
        <v>667.3</v>
      </c>
      <c r="M37" s="46">
        <f>M39</f>
        <v>704.8</v>
      </c>
      <c r="N37" s="12"/>
    </row>
    <row r="38" spans="1:14" s="5" customFormat="1" ht="38.25" customHeight="1" x14ac:dyDescent="0.35">
      <c r="A38" s="121"/>
      <c r="B38" s="30"/>
      <c r="C38" s="17"/>
      <c r="D38" s="17"/>
      <c r="E38" s="17"/>
      <c r="F38" s="17"/>
      <c r="G38" s="24"/>
      <c r="H38" s="47" t="s">
        <v>10</v>
      </c>
      <c r="I38" s="65" t="s">
        <v>43</v>
      </c>
      <c r="J38" s="43">
        <f t="shared" si="5"/>
        <v>0</v>
      </c>
      <c r="K38" s="46">
        <f t="shared" ref="K38:M39" si="6">K35</f>
        <v>0</v>
      </c>
      <c r="L38" s="46">
        <f t="shared" si="6"/>
        <v>0</v>
      </c>
      <c r="M38" s="46">
        <f t="shared" si="6"/>
        <v>0</v>
      </c>
      <c r="N38" s="12"/>
    </row>
    <row r="39" spans="1:14" s="5" customFormat="1" ht="51.75" customHeight="1" x14ac:dyDescent="0.35">
      <c r="A39" s="122"/>
      <c r="B39" s="66"/>
      <c r="C39" s="36"/>
      <c r="D39" s="36"/>
      <c r="E39" s="36"/>
      <c r="F39" s="36"/>
      <c r="G39" s="67"/>
      <c r="H39" s="68"/>
      <c r="I39" s="69" t="s">
        <v>21</v>
      </c>
      <c r="J39" s="43">
        <f t="shared" si="5"/>
        <v>1989.6</v>
      </c>
      <c r="K39" s="43">
        <f t="shared" si="6"/>
        <v>617.5</v>
      </c>
      <c r="L39" s="43">
        <f t="shared" si="6"/>
        <v>667.3</v>
      </c>
      <c r="M39" s="43">
        <f t="shared" si="6"/>
        <v>704.8</v>
      </c>
      <c r="N39" s="12"/>
    </row>
    <row r="40" spans="1:14" s="5" customFormat="1" ht="38.25" customHeight="1" x14ac:dyDescent="0.35">
      <c r="A40" s="120" t="s">
        <v>16</v>
      </c>
      <c r="B40" s="129" t="s">
        <v>46</v>
      </c>
      <c r="C40" s="161">
        <f>D40+E40+F40</f>
        <v>2240.1</v>
      </c>
      <c r="D40" s="119">
        <v>732.3</v>
      </c>
      <c r="E40" s="119">
        <v>753.9</v>
      </c>
      <c r="F40" s="119">
        <v>753.9</v>
      </c>
      <c r="G40" s="118" t="s">
        <v>17</v>
      </c>
      <c r="H40" s="123" t="s">
        <v>53</v>
      </c>
      <c r="I40" s="41" t="s">
        <v>43</v>
      </c>
      <c r="J40" s="43">
        <f t="shared" si="5"/>
        <v>0</v>
      </c>
      <c r="K40" s="86">
        <v>0</v>
      </c>
      <c r="L40" s="86">
        <v>0</v>
      </c>
      <c r="M40" s="86">
        <v>0</v>
      </c>
      <c r="N40" s="12"/>
    </row>
    <row r="41" spans="1:14" s="5" customFormat="1" ht="51" customHeight="1" x14ac:dyDescent="0.35">
      <c r="A41" s="121"/>
      <c r="B41" s="130"/>
      <c r="C41" s="162"/>
      <c r="D41" s="119"/>
      <c r="E41" s="119"/>
      <c r="F41" s="119"/>
      <c r="G41" s="118"/>
      <c r="H41" s="139"/>
      <c r="I41" s="42" t="s">
        <v>21</v>
      </c>
      <c r="J41" s="43">
        <f t="shared" si="5"/>
        <v>550548.39999999991</v>
      </c>
      <c r="K41" s="86">
        <v>174453</v>
      </c>
      <c r="L41" s="86">
        <v>184595.1</v>
      </c>
      <c r="M41" s="86">
        <v>191500.3</v>
      </c>
      <c r="N41" s="12"/>
    </row>
    <row r="42" spans="1:14" s="5" customFormat="1" ht="76.5" customHeight="1" x14ac:dyDescent="0.35">
      <c r="A42" s="121"/>
      <c r="B42" s="100" t="s">
        <v>51</v>
      </c>
      <c r="C42" s="101">
        <v>2970.9</v>
      </c>
      <c r="D42" s="99">
        <v>987.3</v>
      </c>
      <c r="E42" s="99">
        <v>992.3</v>
      </c>
      <c r="F42" s="99">
        <v>991.3</v>
      </c>
      <c r="G42" s="100" t="s">
        <v>52</v>
      </c>
      <c r="H42" s="139"/>
      <c r="I42" s="42" t="s">
        <v>21</v>
      </c>
      <c r="J42" s="43">
        <f t="shared" si="5"/>
        <v>492324</v>
      </c>
      <c r="K42" s="86">
        <v>158388</v>
      </c>
      <c r="L42" s="86">
        <v>162997</v>
      </c>
      <c r="M42" s="86">
        <v>170939</v>
      </c>
      <c r="N42" s="12"/>
    </row>
    <row r="43" spans="1:14" s="5" customFormat="1" ht="31.5" customHeight="1" x14ac:dyDescent="0.35">
      <c r="A43" s="121"/>
      <c r="B43" s="156"/>
      <c r="C43" s="158"/>
      <c r="D43" s="158"/>
      <c r="E43" s="158"/>
      <c r="F43" s="158"/>
      <c r="G43" s="118" t="s">
        <v>28</v>
      </c>
      <c r="H43" s="139"/>
      <c r="I43" s="41" t="s">
        <v>43</v>
      </c>
      <c r="J43" s="43">
        <f t="shared" si="5"/>
        <v>0</v>
      </c>
      <c r="K43" s="86">
        <v>0</v>
      </c>
      <c r="L43" s="86">
        <v>0</v>
      </c>
      <c r="M43" s="86">
        <v>0</v>
      </c>
      <c r="N43" s="13"/>
    </row>
    <row r="44" spans="1:14" s="5" customFormat="1" ht="67.5" customHeight="1" x14ac:dyDescent="0.35">
      <c r="A44" s="121"/>
      <c r="B44" s="157"/>
      <c r="C44" s="159"/>
      <c r="D44" s="159"/>
      <c r="E44" s="159"/>
      <c r="F44" s="159"/>
      <c r="G44" s="118"/>
      <c r="H44" s="124"/>
      <c r="I44" s="42" t="s">
        <v>21</v>
      </c>
      <c r="J44" s="43">
        <f t="shared" si="5"/>
        <v>535986.69999999995</v>
      </c>
      <c r="K44" s="86">
        <v>172656</v>
      </c>
      <c r="L44" s="86">
        <v>178945.5</v>
      </c>
      <c r="M44" s="86">
        <v>184385.2</v>
      </c>
      <c r="N44" s="12"/>
    </row>
    <row r="45" spans="1:14" s="5" customFormat="1" ht="39" customHeight="1" x14ac:dyDescent="0.35">
      <c r="A45" s="121"/>
      <c r="B45" s="145" t="s">
        <v>47</v>
      </c>
      <c r="C45" s="98">
        <v>15</v>
      </c>
      <c r="D45" s="99">
        <v>5</v>
      </c>
      <c r="E45" s="99">
        <v>5</v>
      </c>
      <c r="F45" s="99">
        <v>5</v>
      </c>
      <c r="G45" s="129" t="s">
        <v>34</v>
      </c>
      <c r="H45" s="120" t="s">
        <v>53</v>
      </c>
      <c r="I45" s="41" t="s">
        <v>43</v>
      </c>
      <c r="J45" s="43">
        <f t="shared" si="5"/>
        <v>0</v>
      </c>
      <c r="K45" s="86">
        <v>0</v>
      </c>
      <c r="L45" s="86">
        <v>0</v>
      </c>
      <c r="M45" s="86">
        <v>0</v>
      </c>
      <c r="N45" s="12"/>
    </row>
    <row r="46" spans="1:14" s="5" customFormat="1" ht="74.25" customHeight="1" x14ac:dyDescent="0.35">
      <c r="A46" s="121"/>
      <c r="B46" s="131"/>
      <c r="C46" s="97">
        <v>0</v>
      </c>
      <c r="D46" s="99">
        <v>0</v>
      </c>
      <c r="E46" s="99">
        <v>0</v>
      </c>
      <c r="F46" s="99">
        <v>0</v>
      </c>
      <c r="G46" s="130"/>
      <c r="H46" s="121"/>
      <c r="I46" s="42" t="s">
        <v>21</v>
      </c>
      <c r="J46" s="43">
        <f t="shared" si="5"/>
        <v>2610</v>
      </c>
      <c r="K46" s="86">
        <v>820</v>
      </c>
      <c r="L46" s="86">
        <v>880</v>
      </c>
      <c r="M46" s="86">
        <v>910</v>
      </c>
      <c r="N46" s="12"/>
    </row>
    <row r="47" spans="1:14" s="5" customFormat="1" ht="42" customHeight="1" x14ac:dyDescent="0.35">
      <c r="A47" s="121"/>
      <c r="B47" s="131" t="s">
        <v>48</v>
      </c>
      <c r="C47" s="97">
        <v>0</v>
      </c>
      <c r="D47" s="99">
        <v>0</v>
      </c>
      <c r="E47" s="99">
        <v>0</v>
      </c>
      <c r="F47" s="99">
        <v>0</v>
      </c>
      <c r="G47" s="129" t="s">
        <v>35</v>
      </c>
      <c r="H47" s="121"/>
      <c r="I47" s="41" t="s">
        <v>43</v>
      </c>
      <c r="J47" s="43">
        <f t="shared" si="5"/>
        <v>0</v>
      </c>
      <c r="K47" s="86">
        <v>0</v>
      </c>
      <c r="L47" s="86">
        <v>0</v>
      </c>
      <c r="M47" s="86">
        <v>0</v>
      </c>
      <c r="N47" s="12"/>
    </row>
    <row r="48" spans="1:14" s="5" customFormat="1" ht="80.25" customHeight="1" x14ac:dyDescent="0.35">
      <c r="A48" s="121"/>
      <c r="B48" s="131"/>
      <c r="C48" s="99">
        <v>19.8</v>
      </c>
      <c r="D48" s="99">
        <v>6.6</v>
      </c>
      <c r="E48" s="99">
        <v>6.6</v>
      </c>
      <c r="F48" s="99">
        <v>6.6</v>
      </c>
      <c r="G48" s="130"/>
      <c r="H48" s="121"/>
      <c r="I48" s="42" t="s">
        <v>21</v>
      </c>
      <c r="J48" s="43">
        <f t="shared" si="5"/>
        <v>3900</v>
      </c>
      <c r="K48" s="86">
        <v>1300</v>
      </c>
      <c r="L48" s="86">
        <v>1300</v>
      </c>
      <c r="M48" s="86">
        <v>1300</v>
      </c>
      <c r="N48" s="12"/>
    </row>
    <row r="49" spans="1:14" s="5" customFormat="1" ht="62.25" customHeight="1" x14ac:dyDescent="0.35">
      <c r="A49" s="121"/>
      <c r="B49" s="131" t="s">
        <v>49</v>
      </c>
      <c r="C49" s="99">
        <v>30</v>
      </c>
      <c r="D49" s="99">
        <v>10</v>
      </c>
      <c r="E49" s="99">
        <v>10</v>
      </c>
      <c r="F49" s="99">
        <v>10</v>
      </c>
      <c r="G49" s="129" t="s">
        <v>36</v>
      </c>
      <c r="H49" s="121"/>
      <c r="I49" s="41" t="s">
        <v>43</v>
      </c>
      <c r="J49" s="43">
        <f t="shared" si="5"/>
        <v>0</v>
      </c>
      <c r="K49" s="86">
        <v>0</v>
      </c>
      <c r="L49" s="86">
        <v>0</v>
      </c>
      <c r="M49" s="86">
        <v>0</v>
      </c>
      <c r="N49" s="12"/>
    </row>
    <row r="50" spans="1:14" s="5" customFormat="1" ht="60" customHeight="1" x14ac:dyDescent="0.35">
      <c r="A50" s="122"/>
      <c r="B50" s="131"/>
      <c r="C50" s="97">
        <v>386</v>
      </c>
      <c r="D50" s="99">
        <v>130</v>
      </c>
      <c r="E50" s="99">
        <v>128</v>
      </c>
      <c r="F50" s="99">
        <v>128</v>
      </c>
      <c r="G50" s="130"/>
      <c r="H50" s="122"/>
      <c r="I50" s="42" t="s">
        <v>21</v>
      </c>
      <c r="J50" s="43">
        <f t="shared" si="5"/>
        <v>16341.5</v>
      </c>
      <c r="K50" s="86">
        <v>5058.3999999999996</v>
      </c>
      <c r="L50" s="86">
        <v>5421.2</v>
      </c>
      <c r="M50" s="86">
        <v>5861.9000000000005</v>
      </c>
      <c r="N50" s="12"/>
    </row>
    <row r="51" spans="1:14" s="5" customFormat="1" ht="41.25" customHeight="1" x14ac:dyDescent="0.35">
      <c r="A51" s="70"/>
      <c r="B51" s="17"/>
      <c r="C51" s="83"/>
      <c r="D51" s="25"/>
      <c r="E51" s="25"/>
      <c r="F51" s="25"/>
      <c r="G51" s="25"/>
      <c r="H51" s="81"/>
      <c r="I51" s="71" t="s">
        <v>18</v>
      </c>
      <c r="J51" s="43">
        <f t="shared" si="5"/>
        <v>1601710.6</v>
      </c>
      <c r="K51" s="72">
        <f>K52+K53</f>
        <v>512675.4</v>
      </c>
      <c r="L51" s="72">
        <f>L52+L53</f>
        <v>534138.79999999993</v>
      </c>
      <c r="M51" s="72">
        <f>M52+M53</f>
        <v>554896.4</v>
      </c>
      <c r="N51" s="12"/>
    </row>
    <row r="52" spans="1:14" s="5" customFormat="1" ht="47.25" customHeight="1" x14ac:dyDescent="0.35">
      <c r="A52" s="70"/>
      <c r="B52" s="17"/>
      <c r="C52" s="17"/>
      <c r="D52" s="25"/>
      <c r="E52" s="25"/>
      <c r="F52" s="25"/>
      <c r="G52" s="25"/>
      <c r="H52" s="47" t="s">
        <v>19</v>
      </c>
      <c r="I52" s="48" t="s">
        <v>43</v>
      </c>
      <c r="J52" s="43">
        <f t="shared" si="5"/>
        <v>0</v>
      </c>
      <c r="K52" s="73">
        <f>K40+K43+K45+K47+K49</f>
        <v>0</v>
      </c>
      <c r="L52" s="73">
        <f t="shared" ref="L52:M52" si="7">L40+L43+L45+L47+L49</f>
        <v>0</v>
      </c>
      <c r="M52" s="73">
        <f t="shared" si="7"/>
        <v>0</v>
      </c>
      <c r="N52" s="12"/>
    </row>
    <row r="53" spans="1:14" s="5" customFormat="1" ht="75" customHeight="1" x14ac:dyDescent="0.35">
      <c r="A53" s="70"/>
      <c r="B53" s="17"/>
      <c r="C53" s="17"/>
      <c r="D53" s="25"/>
      <c r="E53" s="25"/>
      <c r="F53" s="25"/>
      <c r="G53" s="25"/>
      <c r="H53" s="26"/>
      <c r="I53" s="40" t="s">
        <v>21</v>
      </c>
      <c r="J53" s="43">
        <f t="shared" si="5"/>
        <v>1601710.6</v>
      </c>
      <c r="K53" s="73">
        <f>K41+K42+K44+K46+K48+K50</f>
        <v>512675.4</v>
      </c>
      <c r="L53" s="73">
        <f t="shared" ref="L53:M53" si="8">L41+L42+L44+L46+L48+L50</f>
        <v>534138.79999999993</v>
      </c>
      <c r="M53" s="73">
        <f t="shared" si="8"/>
        <v>554896.4</v>
      </c>
      <c r="N53" s="12"/>
    </row>
    <row r="54" spans="1:14" s="5" customFormat="1" ht="45" customHeight="1" x14ac:dyDescent="0.35">
      <c r="A54" s="114"/>
      <c r="B54" s="115"/>
      <c r="C54" s="21"/>
      <c r="D54" s="21"/>
      <c r="E54" s="21"/>
      <c r="F54" s="21"/>
      <c r="G54" s="21"/>
      <c r="H54" s="74"/>
      <c r="I54" s="75" t="s">
        <v>20</v>
      </c>
      <c r="J54" s="43">
        <f t="shared" si="5"/>
        <v>3158565.3</v>
      </c>
      <c r="K54" s="80">
        <f t="shared" ref="K54:M54" si="9">K55+K56</f>
        <v>1007869.8</v>
      </c>
      <c r="L54" s="80">
        <f t="shared" si="9"/>
        <v>1049724</v>
      </c>
      <c r="M54" s="80">
        <f t="shared" si="9"/>
        <v>1100971.5</v>
      </c>
      <c r="N54" s="12"/>
    </row>
    <row r="55" spans="1:14" s="5" customFormat="1" ht="39" customHeight="1" x14ac:dyDescent="0.35">
      <c r="A55" s="20"/>
      <c r="B55" s="21"/>
      <c r="C55" s="21"/>
      <c r="D55" s="21"/>
      <c r="E55" s="21"/>
      <c r="F55" s="21"/>
      <c r="G55" s="21"/>
      <c r="H55" s="76" t="s">
        <v>19</v>
      </c>
      <c r="I55" s="34" t="s">
        <v>43</v>
      </c>
      <c r="J55" s="43">
        <f t="shared" si="5"/>
        <v>6799</v>
      </c>
      <c r="K55" s="80">
        <f t="shared" ref="K55:M56" si="10">K9+K24+K33+K38+K52</f>
        <v>2077</v>
      </c>
      <c r="L55" s="80">
        <f t="shared" si="10"/>
        <v>2288</v>
      </c>
      <c r="M55" s="80">
        <f t="shared" si="10"/>
        <v>2434</v>
      </c>
      <c r="N55" s="12"/>
    </row>
    <row r="56" spans="1:14" s="5" customFormat="1" ht="62.25" customHeight="1" x14ac:dyDescent="0.35">
      <c r="A56" s="77"/>
      <c r="B56" s="78"/>
      <c r="C56" s="78"/>
      <c r="D56" s="78"/>
      <c r="E56" s="78"/>
      <c r="F56" s="78"/>
      <c r="G56" s="78"/>
      <c r="H56" s="79"/>
      <c r="I56" s="35" t="s">
        <v>21</v>
      </c>
      <c r="J56" s="43">
        <f t="shared" si="5"/>
        <v>3151766.3</v>
      </c>
      <c r="K56" s="80">
        <f t="shared" si="10"/>
        <v>1005792.8</v>
      </c>
      <c r="L56" s="80">
        <f t="shared" si="10"/>
        <v>1047435.9999999999</v>
      </c>
      <c r="M56" s="80">
        <f t="shared" si="10"/>
        <v>1098537.5</v>
      </c>
      <c r="N56" s="12"/>
    </row>
    <row r="57" spans="1:14" ht="23.25" x14ac:dyDescent="0.35">
      <c r="A57" s="19"/>
      <c r="B57" s="19"/>
      <c r="C57" s="19"/>
      <c r="D57" s="19"/>
      <c r="E57" s="19"/>
      <c r="F57" s="19"/>
      <c r="G57" s="19"/>
      <c r="H57" s="33"/>
      <c r="I57" s="32"/>
      <c r="J57" s="19"/>
      <c r="K57" s="19"/>
      <c r="L57" s="19"/>
      <c r="M57" s="19"/>
      <c r="N57" s="16"/>
    </row>
    <row r="58" spans="1:14" ht="30.75" customHeight="1" x14ac:dyDescent="0.35">
      <c r="A58" s="19"/>
      <c r="B58" s="19"/>
      <c r="C58" s="19"/>
      <c r="D58" s="19"/>
      <c r="E58" s="19"/>
      <c r="F58" s="19"/>
      <c r="G58" s="19"/>
      <c r="H58" s="33"/>
      <c r="I58" s="32"/>
      <c r="J58" s="19"/>
      <c r="K58" s="19"/>
      <c r="L58" s="19"/>
      <c r="M58" s="19"/>
      <c r="N58" s="16"/>
    </row>
    <row r="59" spans="1:14" ht="30.75" customHeight="1" x14ac:dyDescent="0.35">
      <c r="A59" s="19"/>
      <c r="B59" s="19"/>
      <c r="C59" s="19"/>
      <c r="D59" s="19"/>
      <c r="E59" s="19"/>
      <c r="F59" s="19"/>
      <c r="G59" s="19"/>
      <c r="H59" s="33"/>
      <c r="I59" s="32"/>
      <c r="J59" s="19"/>
      <c r="K59" s="19" t="s">
        <v>54</v>
      </c>
      <c r="L59" s="19"/>
      <c r="M59" s="19"/>
      <c r="N59" s="16"/>
    </row>
    <row r="60" spans="1:14" ht="30.75" customHeight="1" x14ac:dyDescent="0.3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6"/>
    </row>
    <row r="61" spans="1:14" ht="32.25" customHeight="1" x14ac:dyDescent="0.4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6"/>
    </row>
    <row r="62" spans="1:14" ht="26.25" x14ac:dyDescent="0.4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6"/>
    </row>
    <row r="63" spans="1:14" x14ac:dyDescent="0.25">
      <c r="A63" s="16"/>
      <c r="B63" s="16"/>
      <c r="C63" s="16"/>
      <c r="D63" s="16"/>
      <c r="E63" s="16"/>
      <c r="F63" s="16"/>
      <c r="G63" s="16"/>
      <c r="H63" s="15"/>
      <c r="I63" s="14"/>
      <c r="J63" s="16"/>
      <c r="K63" s="16"/>
      <c r="L63" s="16"/>
      <c r="M63" s="16"/>
      <c r="N63" s="16"/>
    </row>
    <row r="64" spans="1:14" x14ac:dyDescent="0.25">
      <c r="A64" s="16"/>
      <c r="B64" s="16"/>
      <c r="C64" s="16"/>
      <c r="D64" s="16"/>
      <c r="E64" s="16"/>
      <c r="F64" s="16"/>
      <c r="G64" s="16"/>
      <c r="H64" s="15"/>
      <c r="I64" s="14"/>
      <c r="J64" s="16"/>
      <c r="K64" s="16"/>
      <c r="L64" s="16"/>
      <c r="M64" s="16"/>
      <c r="N64" s="16"/>
    </row>
    <row r="65" spans="3:14" x14ac:dyDescent="0.25">
      <c r="C65" s="4"/>
      <c r="D65" s="4"/>
      <c r="E65" s="4"/>
      <c r="F65" s="4"/>
      <c r="J65" s="4"/>
      <c r="K65" s="4"/>
      <c r="L65" s="4"/>
      <c r="M65" s="4"/>
      <c r="N65" s="4"/>
    </row>
    <row r="66" spans="3:14" x14ac:dyDescent="0.25">
      <c r="C66" s="4"/>
      <c r="D66" s="4"/>
      <c r="E66" s="4"/>
      <c r="F66" s="4"/>
      <c r="J66" s="4"/>
      <c r="K66" s="4"/>
      <c r="L66" s="4"/>
      <c r="M66" s="4"/>
      <c r="N66" s="4"/>
    </row>
    <row r="67" spans="3:14" x14ac:dyDescent="0.25">
      <c r="C67" s="4"/>
      <c r="D67" s="4"/>
      <c r="E67" s="4"/>
      <c r="F67" s="4"/>
      <c r="J67" s="4"/>
      <c r="K67" s="4"/>
      <c r="L67" s="4"/>
      <c r="M67" s="4"/>
      <c r="N67" s="4"/>
    </row>
    <row r="68" spans="3:14" x14ac:dyDescent="0.25">
      <c r="C68" s="4"/>
      <c r="D68" s="4"/>
      <c r="E68" s="4"/>
      <c r="F68" s="4"/>
      <c r="J68" s="4"/>
      <c r="K68" s="4"/>
      <c r="L68" s="4"/>
      <c r="M68" s="4"/>
      <c r="N68" s="4"/>
    </row>
    <row r="69" spans="3:14" x14ac:dyDescent="0.25">
      <c r="C69" s="4"/>
      <c r="D69" s="4"/>
      <c r="E69" s="4"/>
      <c r="F69" s="4"/>
      <c r="J69" s="4"/>
      <c r="K69" s="4"/>
      <c r="L69" s="4"/>
      <c r="M69" s="4"/>
      <c r="N69" s="4"/>
    </row>
    <row r="70" spans="3:14" x14ac:dyDescent="0.25">
      <c r="C70" s="4"/>
      <c r="D70" s="4"/>
      <c r="E70" s="4"/>
      <c r="F70" s="4"/>
      <c r="J70" s="4"/>
      <c r="K70" s="4"/>
      <c r="L70" s="4"/>
      <c r="M70" s="4"/>
      <c r="N70" s="4"/>
    </row>
    <row r="71" spans="3:14" x14ac:dyDescent="0.25">
      <c r="C71" s="4"/>
      <c r="D71" s="4"/>
      <c r="E71" s="4"/>
      <c r="F71" s="4"/>
      <c r="J71" s="4"/>
      <c r="K71" s="4"/>
      <c r="L71" s="4"/>
      <c r="M71" s="4"/>
      <c r="N71" s="4"/>
    </row>
    <row r="72" spans="3:14" x14ac:dyDescent="0.25">
      <c r="C72" s="4"/>
      <c r="D72" s="4"/>
      <c r="E72" s="4"/>
      <c r="F72" s="4"/>
      <c r="J72" s="4"/>
      <c r="K72" s="4"/>
      <c r="L72" s="4"/>
      <c r="M72" s="4"/>
      <c r="N72" s="4"/>
    </row>
    <row r="73" spans="3:14" x14ac:dyDescent="0.25">
      <c r="C73" s="4"/>
      <c r="D73" s="4"/>
      <c r="E73" s="4"/>
      <c r="F73" s="4"/>
      <c r="J73" s="4"/>
      <c r="K73" s="4"/>
      <c r="L73" s="4"/>
      <c r="M73" s="4"/>
      <c r="N73" s="4"/>
    </row>
    <row r="74" spans="3:14" x14ac:dyDescent="0.25">
      <c r="C74" s="4"/>
      <c r="D74" s="4"/>
      <c r="E74" s="4"/>
      <c r="F74" s="4"/>
      <c r="J74" s="4"/>
      <c r="K74" s="4"/>
      <c r="L74" s="4"/>
      <c r="M74" s="4"/>
      <c r="N74" s="4"/>
    </row>
    <row r="75" spans="3:14" x14ac:dyDescent="0.25">
      <c r="C75" s="4"/>
      <c r="D75" s="4"/>
      <c r="E75" s="4"/>
      <c r="F75" s="4"/>
      <c r="J75" s="4"/>
      <c r="K75" s="4"/>
      <c r="L75" s="4"/>
      <c r="M75" s="4"/>
      <c r="N75" s="4"/>
    </row>
    <row r="76" spans="3:14" x14ac:dyDescent="0.25">
      <c r="C76" s="4"/>
      <c r="D76" s="4"/>
      <c r="E76" s="4"/>
      <c r="F76" s="4"/>
      <c r="J76" s="4"/>
      <c r="K76" s="4"/>
      <c r="L76" s="4"/>
      <c r="M76" s="4"/>
      <c r="N76" s="4"/>
    </row>
    <row r="77" spans="3:14" x14ac:dyDescent="0.25">
      <c r="C77" s="4"/>
      <c r="D77" s="4"/>
      <c r="E77" s="4"/>
      <c r="F77" s="4"/>
      <c r="J77" s="4"/>
      <c r="K77" s="4"/>
      <c r="L77" s="4"/>
      <c r="M77" s="4"/>
      <c r="N77" s="4"/>
    </row>
    <row r="78" spans="3:14" x14ac:dyDescent="0.25">
      <c r="C78" s="4"/>
      <c r="D78" s="4"/>
      <c r="E78" s="4"/>
      <c r="F78" s="4"/>
      <c r="J78" s="4"/>
      <c r="K78" s="4"/>
      <c r="L78" s="4"/>
      <c r="M78" s="4"/>
      <c r="N78" s="4"/>
    </row>
    <row r="79" spans="3:14" x14ac:dyDescent="0.25">
      <c r="C79" s="4"/>
      <c r="D79" s="4"/>
      <c r="E79" s="4"/>
      <c r="F79" s="4"/>
      <c r="J79" s="4"/>
      <c r="K79" s="4"/>
      <c r="L79" s="4"/>
      <c r="M79" s="4"/>
      <c r="N79" s="4"/>
    </row>
  </sheetData>
  <mergeCells count="97">
    <mergeCell ref="A2:M2"/>
    <mergeCell ref="A3:A5"/>
    <mergeCell ref="B3:B5"/>
    <mergeCell ref="C3:F3"/>
    <mergeCell ref="G3:G5"/>
    <mergeCell ref="H3:H5"/>
    <mergeCell ref="I3:I5"/>
    <mergeCell ref="J3:J5"/>
    <mergeCell ref="K3:M3"/>
    <mergeCell ref="C4:C5"/>
    <mergeCell ref="D4:F4"/>
    <mergeCell ref="K4:K5"/>
    <mergeCell ref="L4:L5"/>
    <mergeCell ref="M4:M5"/>
    <mergeCell ref="H6:H7"/>
    <mergeCell ref="A11:A25"/>
    <mergeCell ref="B11:B12"/>
    <mergeCell ref="C11:C12"/>
    <mergeCell ref="D11:D12"/>
    <mergeCell ref="E11:E12"/>
    <mergeCell ref="F11:F12"/>
    <mergeCell ref="G11:G12"/>
    <mergeCell ref="A6:A10"/>
    <mergeCell ref="B6:B7"/>
    <mergeCell ref="C6:C7"/>
    <mergeCell ref="D6:D7"/>
    <mergeCell ref="E6:E7"/>
    <mergeCell ref="F6:F7"/>
    <mergeCell ref="G6:G7"/>
    <mergeCell ref="I16:I17"/>
    <mergeCell ref="J16:J17"/>
    <mergeCell ref="K16:K17"/>
    <mergeCell ref="L16:L17"/>
    <mergeCell ref="M16:M17"/>
    <mergeCell ref="M20:M21"/>
    <mergeCell ref="G18:G19"/>
    <mergeCell ref="B20:B21"/>
    <mergeCell ref="D20:D21"/>
    <mergeCell ref="E20:E21"/>
    <mergeCell ref="F20:F21"/>
    <mergeCell ref="G20:G22"/>
    <mergeCell ref="I20:I21"/>
    <mergeCell ref="H11:H22"/>
    <mergeCell ref="G13:G14"/>
    <mergeCell ref="B15:B17"/>
    <mergeCell ref="C15:C16"/>
    <mergeCell ref="D15:D16"/>
    <mergeCell ref="E15:E16"/>
    <mergeCell ref="F15:F16"/>
    <mergeCell ref="G15:G17"/>
    <mergeCell ref="E26:E27"/>
    <mergeCell ref="F26:F27"/>
    <mergeCell ref="J20:J21"/>
    <mergeCell ref="K20:K21"/>
    <mergeCell ref="L20:L21"/>
    <mergeCell ref="A35:A39"/>
    <mergeCell ref="G35:G36"/>
    <mergeCell ref="H35:H36"/>
    <mergeCell ref="G30:G31"/>
    <mergeCell ref="G26:G27"/>
    <mergeCell ref="H26:H31"/>
    <mergeCell ref="G28:G29"/>
    <mergeCell ref="B30:B31"/>
    <mergeCell ref="C30:C31"/>
    <mergeCell ref="D30:D31"/>
    <mergeCell ref="E30:E31"/>
    <mergeCell ref="F30:F31"/>
    <mergeCell ref="A26:A34"/>
    <mergeCell ref="B26:B27"/>
    <mergeCell ref="C26:C27"/>
    <mergeCell ref="D26:D27"/>
    <mergeCell ref="C43:C44"/>
    <mergeCell ref="D43:D44"/>
    <mergeCell ref="E43:E44"/>
    <mergeCell ref="F43:F44"/>
    <mergeCell ref="A40:A50"/>
    <mergeCell ref="B40:B41"/>
    <mergeCell ref="C40:C41"/>
    <mergeCell ref="D40:D41"/>
    <mergeCell ref="E40:E41"/>
    <mergeCell ref="F40:F41"/>
    <mergeCell ref="A54:B54"/>
    <mergeCell ref="A60:M60"/>
    <mergeCell ref="A61:M61"/>
    <mergeCell ref="A62:M62"/>
    <mergeCell ref="K1:M1"/>
    <mergeCell ref="G43:G44"/>
    <mergeCell ref="B45:B46"/>
    <mergeCell ref="G45:G46"/>
    <mergeCell ref="H45:H50"/>
    <mergeCell ref="B47:B48"/>
    <mergeCell ref="G47:G48"/>
    <mergeCell ref="B49:B50"/>
    <mergeCell ref="G49:G50"/>
    <mergeCell ref="G40:G41"/>
    <mergeCell ref="H40:H44"/>
    <mergeCell ref="B43:B44"/>
  </mergeCells>
  <printOptions horizontalCentered="1" verticalCentered="1"/>
  <pageMargins left="0.31496062992125984" right="0.19685039370078741" top="0.59055118110236227" bottom="0.35433070866141736" header="0.15748031496062992" footer="0"/>
  <pageSetup paperSize="9" scale="34" fitToHeight="0" orientation="landscape" r:id="rId1"/>
  <headerFooter scaleWithDoc="0" alignWithMargins="0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Уточнена</vt:lpstr>
      <vt:lpstr>Уточнена!Заголовки_для_печати</vt:lpstr>
      <vt:lpstr>Уточнена!Область_печати</vt:lpstr>
    </vt:vector>
  </TitlesOfParts>
  <Company>SFCU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k51-4</dc:creator>
  <cp:lastModifiedBy>Пользователь</cp:lastModifiedBy>
  <cp:lastPrinted>2021-03-25T07:15:00Z</cp:lastPrinted>
  <dcterms:created xsi:type="dcterms:W3CDTF">2010-01-19T12:08:32Z</dcterms:created>
  <dcterms:modified xsi:type="dcterms:W3CDTF">2021-03-30T11:01:17Z</dcterms:modified>
</cp:coreProperties>
</file>