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545" tabRatio="500"/>
  </bookViews>
  <sheets>
    <sheet name="Аркуш1" sheetId="3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66" i="3" l="1"/>
  <c r="G18" i="3" l="1"/>
  <c r="K145" i="3" l="1"/>
  <c r="J145" i="3"/>
  <c r="F145" i="3"/>
  <c r="C145" i="3"/>
  <c r="K95" i="3"/>
  <c r="J95" i="3"/>
  <c r="F95" i="3"/>
  <c r="C95" i="3"/>
  <c r="K88" i="3"/>
  <c r="J88" i="3"/>
  <c r="F88" i="3"/>
  <c r="C88" i="3"/>
  <c r="K87" i="3"/>
  <c r="J87" i="3"/>
  <c r="F87" i="3"/>
  <c r="C87" i="3"/>
  <c r="K86" i="3"/>
  <c r="J86" i="3"/>
  <c r="F86" i="3"/>
  <c r="C86" i="3"/>
  <c r="K83" i="3"/>
  <c r="J83" i="3"/>
  <c r="I83" i="3" s="1"/>
  <c r="F83" i="3"/>
  <c r="C83" i="3"/>
  <c r="I95" i="3" l="1"/>
  <c r="I145" i="3"/>
  <c r="I86" i="3"/>
  <c r="I87" i="3"/>
  <c r="I88" i="3"/>
  <c r="D134" i="3" l="1"/>
  <c r="J134" i="3" s="1"/>
  <c r="K144" i="3"/>
  <c r="J144" i="3"/>
  <c r="F144" i="3"/>
  <c r="C144" i="3"/>
  <c r="K143" i="3"/>
  <c r="J143" i="3"/>
  <c r="F143" i="3"/>
  <c r="C143" i="3"/>
  <c r="K142" i="3"/>
  <c r="J142" i="3"/>
  <c r="F142" i="3"/>
  <c r="C142" i="3"/>
  <c r="K141" i="3"/>
  <c r="H141" i="3"/>
  <c r="G141" i="3"/>
  <c r="E141" i="3"/>
  <c r="D141" i="3"/>
  <c r="J138" i="3"/>
  <c r="F138" i="3"/>
  <c r="E138" i="3"/>
  <c r="K138" i="3" s="1"/>
  <c r="K137" i="3"/>
  <c r="J137" i="3"/>
  <c r="F137" i="3"/>
  <c r="C137" i="3"/>
  <c r="K136" i="3"/>
  <c r="J136" i="3"/>
  <c r="F136" i="3"/>
  <c r="C136" i="3"/>
  <c r="J135" i="3"/>
  <c r="F135" i="3"/>
  <c r="E135" i="3"/>
  <c r="K135" i="3" s="1"/>
  <c r="F134" i="3"/>
  <c r="E134" i="3"/>
  <c r="K134" i="3" s="1"/>
  <c r="F133" i="3"/>
  <c r="E133" i="3"/>
  <c r="K133" i="3" s="1"/>
  <c r="D133" i="3"/>
  <c r="J133" i="3" s="1"/>
  <c r="F132" i="3"/>
  <c r="E132" i="3"/>
  <c r="K132" i="3" s="1"/>
  <c r="J132" i="3"/>
  <c r="F131" i="3"/>
  <c r="E131" i="3"/>
  <c r="K131" i="3" s="1"/>
  <c r="D131" i="3"/>
  <c r="J131" i="3" s="1"/>
  <c r="F130" i="3"/>
  <c r="E130" i="3"/>
  <c r="K130" i="3" s="1"/>
  <c r="D130" i="3"/>
  <c r="J130" i="3" s="1"/>
  <c r="F129" i="3"/>
  <c r="E129" i="3"/>
  <c r="K129" i="3" s="1"/>
  <c r="D129" i="3"/>
  <c r="J129" i="3" s="1"/>
  <c r="F128" i="3"/>
  <c r="E128" i="3"/>
  <c r="K128" i="3" s="1"/>
  <c r="J128" i="3"/>
  <c r="F127" i="3"/>
  <c r="E127" i="3"/>
  <c r="K127" i="3" s="1"/>
  <c r="D127" i="3"/>
  <c r="J127" i="3" s="1"/>
  <c r="F126" i="3"/>
  <c r="E126" i="3"/>
  <c r="K126" i="3" s="1"/>
  <c r="D126" i="3"/>
  <c r="J126" i="3" s="1"/>
  <c r="F125" i="3"/>
  <c r="E125" i="3"/>
  <c r="K125" i="3" s="1"/>
  <c r="D125" i="3"/>
  <c r="J125" i="3" s="1"/>
  <c r="F124" i="3"/>
  <c r="E124" i="3"/>
  <c r="K124" i="3" s="1"/>
  <c r="D124" i="3"/>
  <c r="J124" i="3" s="1"/>
  <c r="J123" i="3"/>
  <c r="F123" i="3"/>
  <c r="E123" i="3"/>
  <c r="C123" i="3" s="1"/>
  <c r="F122" i="3"/>
  <c r="E122" i="3"/>
  <c r="K122" i="3" s="1"/>
  <c r="F121" i="3"/>
  <c r="E121" i="3"/>
  <c r="K121" i="3" s="1"/>
  <c r="D121" i="3"/>
  <c r="F120" i="3"/>
  <c r="E120" i="3"/>
  <c r="K120" i="3" s="1"/>
  <c r="D120" i="3"/>
  <c r="F119" i="3"/>
  <c r="E119" i="3"/>
  <c r="K119" i="3" s="1"/>
  <c r="D119" i="3"/>
  <c r="F118" i="3"/>
  <c r="E118" i="3"/>
  <c r="K118" i="3" s="1"/>
  <c r="D118" i="3"/>
  <c r="F117" i="3"/>
  <c r="E117" i="3"/>
  <c r="K117" i="3" s="1"/>
  <c r="F116" i="3"/>
  <c r="E116" i="3"/>
  <c r="K116" i="3" s="1"/>
  <c r="F115" i="3"/>
  <c r="E115" i="3"/>
  <c r="K115" i="3" s="1"/>
  <c r="F114" i="3"/>
  <c r="E114" i="3"/>
  <c r="K114" i="3" s="1"/>
  <c r="F113" i="3"/>
  <c r="E113" i="3"/>
  <c r="K113" i="3" s="1"/>
  <c r="D113" i="3"/>
  <c r="J113" i="3" s="1"/>
  <c r="F112" i="3"/>
  <c r="E112" i="3"/>
  <c r="K112" i="3" s="1"/>
  <c r="D112" i="3"/>
  <c r="J112" i="3" s="1"/>
  <c r="F111" i="3"/>
  <c r="E111" i="3"/>
  <c r="K111" i="3" s="1"/>
  <c r="J111" i="3"/>
  <c r="F110" i="3"/>
  <c r="E110" i="3"/>
  <c r="K110" i="3" s="1"/>
  <c r="F109" i="3"/>
  <c r="E109" i="3"/>
  <c r="K109" i="3" s="1"/>
  <c r="D109" i="3"/>
  <c r="J109" i="3" s="1"/>
  <c r="F108" i="3"/>
  <c r="E108" i="3"/>
  <c r="K108" i="3" s="1"/>
  <c r="J108" i="3"/>
  <c r="F107" i="3"/>
  <c r="E107" i="3"/>
  <c r="K107" i="3" s="1"/>
  <c r="F106" i="3"/>
  <c r="E106" i="3"/>
  <c r="K106" i="3" s="1"/>
  <c r="F105" i="3"/>
  <c r="E105" i="3"/>
  <c r="K105" i="3" s="1"/>
  <c r="F104" i="3"/>
  <c r="E104" i="3"/>
  <c r="K104" i="3" s="1"/>
  <c r="J104" i="3"/>
  <c r="F103" i="3"/>
  <c r="E103" i="3"/>
  <c r="K103" i="3" s="1"/>
  <c r="J103" i="3"/>
  <c r="F102" i="3"/>
  <c r="E102" i="3"/>
  <c r="K102" i="3" s="1"/>
  <c r="J102" i="3"/>
  <c r="F101" i="3"/>
  <c r="E101" i="3"/>
  <c r="K101" i="3" s="1"/>
  <c r="J101" i="3"/>
  <c r="F100" i="3"/>
  <c r="E100" i="3"/>
  <c r="K100" i="3" s="1"/>
  <c r="J100" i="3"/>
  <c r="F99" i="3"/>
  <c r="E99" i="3"/>
  <c r="K99" i="3" s="1"/>
  <c r="J99" i="3"/>
  <c r="F98" i="3"/>
  <c r="E98" i="3"/>
  <c r="K98" i="3" s="1"/>
  <c r="J98" i="3"/>
  <c r="J97" i="3"/>
  <c r="F97" i="3"/>
  <c r="E97" i="3"/>
  <c r="K97" i="3" s="1"/>
  <c r="J96" i="3"/>
  <c r="F96" i="3"/>
  <c r="E96" i="3"/>
  <c r="K96" i="3" s="1"/>
  <c r="F94" i="3"/>
  <c r="E94" i="3"/>
  <c r="K94" i="3" s="1"/>
  <c r="D94" i="3"/>
  <c r="J94" i="3" s="1"/>
  <c r="F93" i="3"/>
  <c r="E93" i="3"/>
  <c r="K93" i="3" s="1"/>
  <c r="D93" i="3"/>
  <c r="J93" i="3" s="1"/>
  <c r="F92" i="3"/>
  <c r="E92" i="3"/>
  <c r="K92" i="3" s="1"/>
  <c r="J92" i="3"/>
  <c r="J91" i="3"/>
  <c r="F91" i="3"/>
  <c r="E91" i="3"/>
  <c r="K91" i="3" s="1"/>
  <c r="F90" i="3"/>
  <c r="E90" i="3"/>
  <c r="K90" i="3" s="1"/>
  <c r="J90" i="3"/>
  <c r="F89" i="3"/>
  <c r="E89" i="3"/>
  <c r="K89" i="3" s="1"/>
  <c r="J89" i="3"/>
  <c r="F85" i="3"/>
  <c r="E85" i="3"/>
  <c r="K85" i="3" s="1"/>
  <c r="J85" i="3"/>
  <c r="F84" i="3"/>
  <c r="E84" i="3"/>
  <c r="K84" i="3" s="1"/>
  <c r="J84" i="3"/>
  <c r="J81" i="3"/>
  <c r="F81" i="3"/>
  <c r="E81" i="3"/>
  <c r="C81" i="3" s="1"/>
  <c r="K80" i="3"/>
  <c r="J80" i="3"/>
  <c r="F80" i="3"/>
  <c r="C80" i="3"/>
  <c r="K79" i="3"/>
  <c r="J79" i="3"/>
  <c r="F79" i="3"/>
  <c r="C79" i="3"/>
  <c r="J78" i="3"/>
  <c r="F78" i="3"/>
  <c r="E78" i="3"/>
  <c r="K78" i="3" s="1"/>
  <c r="K77" i="3"/>
  <c r="J77" i="3"/>
  <c r="F77" i="3"/>
  <c r="C77" i="3"/>
  <c r="J76" i="3"/>
  <c r="F76" i="3"/>
  <c r="E76" i="3"/>
  <c r="K76" i="3" s="1"/>
  <c r="K75" i="3"/>
  <c r="J75" i="3"/>
  <c r="F75" i="3"/>
  <c r="C75" i="3"/>
  <c r="K74" i="3"/>
  <c r="J74" i="3"/>
  <c r="F74" i="3"/>
  <c r="C74" i="3"/>
  <c r="K73" i="3"/>
  <c r="J73" i="3"/>
  <c r="F73" i="3"/>
  <c r="C73" i="3"/>
  <c r="F72" i="3"/>
  <c r="E72" i="3"/>
  <c r="K72" i="3" s="1"/>
  <c r="K71" i="3"/>
  <c r="J71" i="3"/>
  <c r="F71" i="3"/>
  <c r="C71" i="3"/>
  <c r="K70" i="3"/>
  <c r="J70" i="3"/>
  <c r="F70" i="3"/>
  <c r="C70" i="3"/>
  <c r="F69" i="3"/>
  <c r="E69" i="3"/>
  <c r="K69" i="3" s="1"/>
  <c r="J68" i="3"/>
  <c r="F68" i="3"/>
  <c r="E68" i="3"/>
  <c r="K68" i="3" s="1"/>
  <c r="J67" i="3"/>
  <c r="F67" i="3"/>
  <c r="E67" i="3"/>
  <c r="F66" i="3"/>
  <c r="K66" i="3"/>
  <c r="J66" i="3"/>
  <c r="K65" i="3"/>
  <c r="J65" i="3"/>
  <c r="F65" i="3"/>
  <c r="C65" i="3"/>
  <c r="K64" i="3"/>
  <c r="J64" i="3"/>
  <c r="F64" i="3"/>
  <c r="C64" i="3"/>
  <c r="K63" i="3"/>
  <c r="J63" i="3"/>
  <c r="F63" i="3"/>
  <c r="C63" i="3"/>
  <c r="H61" i="3"/>
  <c r="G61" i="3"/>
  <c r="K59" i="3"/>
  <c r="J59" i="3"/>
  <c r="F59" i="3"/>
  <c r="C59" i="3"/>
  <c r="K57" i="3"/>
  <c r="J57" i="3"/>
  <c r="F57" i="3"/>
  <c r="C57" i="3"/>
  <c r="K56" i="3"/>
  <c r="J56" i="3"/>
  <c r="F56" i="3"/>
  <c r="C56" i="3"/>
  <c r="K55" i="3"/>
  <c r="J55" i="3"/>
  <c r="F55" i="3"/>
  <c r="C55" i="3"/>
  <c r="K54" i="3"/>
  <c r="J54" i="3"/>
  <c r="F54" i="3"/>
  <c r="C54" i="3"/>
  <c r="K53" i="3"/>
  <c r="J53" i="3"/>
  <c r="F53" i="3"/>
  <c r="C53" i="3"/>
  <c r="K52" i="3"/>
  <c r="J52" i="3"/>
  <c r="F52" i="3"/>
  <c r="C52" i="3"/>
  <c r="K51" i="3"/>
  <c r="J51" i="3"/>
  <c r="F51" i="3"/>
  <c r="C51" i="3"/>
  <c r="K50" i="3"/>
  <c r="J50" i="3"/>
  <c r="F50" i="3"/>
  <c r="C50" i="3"/>
  <c r="K49" i="3"/>
  <c r="J49" i="3"/>
  <c r="F49" i="3"/>
  <c r="C49" i="3"/>
  <c r="K48" i="3"/>
  <c r="J48" i="3"/>
  <c r="F48" i="3"/>
  <c r="C48" i="3"/>
  <c r="K47" i="3"/>
  <c r="J47" i="3"/>
  <c r="F47" i="3"/>
  <c r="C47" i="3"/>
  <c r="K46" i="3"/>
  <c r="J46" i="3"/>
  <c r="F46" i="3"/>
  <c r="C46" i="3"/>
  <c r="K45" i="3"/>
  <c r="J45" i="3"/>
  <c r="F45" i="3"/>
  <c r="C45" i="3"/>
  <c r="K44" i="3"/>
  <c r="J44" i="3"/>
  <c r="F44" i="3"/>
  <c r="C44" i="3"/>
  <c r="K43" i="3"/>
  <c r="J43" i="3"/>
  <c r="F43" i="3"/>
  <c r="C43" i="3"/>
  <c r="K42" i="3"/>
  <c r="J42" i="3"/>
  <c r="F42" i="3"/>
  <c r="C42" i="3"/>
  <c r="K41" i="3"/>
  <c r="J41" i="3"/>
  <c r="F41" i="3"/>
  <c r="C41" i="3"/>
  <c r="K40" i="3"/>
  <c r="J40" i="3"/>
  <c r="F40" i="3"/>
  <c r="C40" i="3"/>
  <c r="K39" i="3"/>
  <c r="J39" i="3"/>
  <c r="F39" i="3"/>
  <c r="C39" i="3"/>
  <c r="K38" i="3"/>
  <c r="J38" i="3"/>
  <c r="F38" i="3"/>
  <c r="C38" i="3"/>
  <c r="K37" i="3"/>
  <c r="J37" i="3"/>
  <c r="F37" i="3"/>
  <c r="C37" i="3"/>
  <c r="K36" i="3"/>
  <c r="J36" i="3"/>
  <c r="F36" i="3"/>
  <c r="C36" i="3"/>
  <c r="K35" i="3"/>
  <c r="J35" i="3"/>
  <c r="F35" i="3"/>
  <c r="C35" i="3"/>
  <c r="K34" i="3"/>
  <c r="J34" i="3"/>
  <c r="F34" i="3"/>
  <c r="C34" i="3"/>
  <c r="K33" i="3"/>
  <c r="J33" i="3"/>
  <c r="F33" i="3"/>
  <c r="C33" i="3"/>
  <c r="K32" i="3"/>
  <c r="J32" i="3"/>
  <c r="F32" i="3"/>
  <c r="C32" i="3"/>
  <c r="K31" i="3"/>
  <c r="J31" i="3"/>
  <c r="F31" i="3"/>
  <c r="C31" i="3"/>
  <c r="K30" i="3"/>
  <c r="J30" i="3"/>
  <c r="F30" i="3"/>
  <c r="C30" i="3"/>
  <c r="K29" i="3"/>
  <c r="J29" i="3"/>
  <c r="F29" i="3"/>
  <c r="C29" i="3"/>
  <c r="K28" i="3"/>
  <c r="J28" i="3"/>
  <c r="F28" i="3"/>
  <c r="C28" i="3"/>
  <c r="K27" i="3"/>
  <c r="J27" i="3"/>
  <c r="F27" i="3"/>
  <c r="C27" i="3"/>
  <c r="K26" i="3"/>
  <c r="J26" i="3"/>
  <c r="F26" i="3"/>
  <c r="C26" i="3"/>
  <c r="K25" i="3"/>
  <c r="J25" i="3"/>
  <c r="F25" i="3"/>
  <c r="C25" i="3"/>
  <c r="K24" i="3"/>
  <c r="J24" i="3"/>
  <c r="F24" i="3"/>
  <c r="C24" i="3"/>
  <c r="K23" i="3"/>
  <c r="J23" i="3"/>
  <c r="F23" i="3"/>
  <c r="C23" i="3"/>
  <c r="K22" i="3"/>
  <c r="J22" i="3"/>
  <c r="F22" i="3"/>
  <c r="C22" i="3"/>
  <c r="K21" i="3"/>
  <c r="J21" i="3"/>
  <c r="F21" i="3"/>
  <c r="C21" i="3"/>
  <c r="A21" i="3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9" i="3" s="1"/>
  <c r="K20" i="3"/>
  <c r="J20" i="3"/>
  <c r="F20" i="3"/>
  <c r="C20" i="3"/>
  <c r="H18" i="3"/>
  <c r="E18" i="3"/>
  <c r="D18" i="3"/>
  <c r="K67" i="3" l="1"/>
  <c r="C67" i="3"/>
  <c r="A63" i="3"/>
  <c r="A64" i="3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8" i="3" s="1"/>
  <c r="A79" i="3" s="1"/>
  <c r="A80" i="3" s="1"/>
  <c r="I76" i="3"/>
  <c r="I57" i="3"/>
  <c r="I77" i="3"/>
  <c r="C91" i="3"/>
  <c r="I133" i="3"/>
  <c r="I21" i="3"/>
  <c r="I22" i="3"/>
  <c r="I33" i="3"/>
  <c r="I35" i="3"/>
  <c r="I39" i="3"/>
  <c r="I49" i="3"/>
  <c r="I51" i="3"/>
  <c r="I55" i="3"/>
  <c r="C89" i="3"/>
  <c r="C90" i="3"/>
  <c r="I59" i="3"/>
  <c r="I41" i="3"/>
  <c r="I42" i="3"/>
  <c r="I46" i="3"/>
  <c r="C141" i="3"/>
  <c r="I142" i="3"/>
  <c r="I25" i="3"/>
  <c r="I27" i="3"/>
  <c r="I64" i="3"/>
  <c r="I65" i="3"/>
  <c r="C68" i="3"/>
  <c r="C69" i="3"/>
  <c r="I73" i="3"/>
  <c r="I74" i="3"/>
  <c r="I75" i="3"/>
  <c r="I136" i="3"/>
  <c r="I134" i="3"/>
  <c r="I23" i="3"/>
  <c r="F18" i="3"/>
  <c r="I34" i="3"/>
  <c r="I37" i="3"/>
  <c r="I38" i="3"/>
  <c r="I43" i="3"/>
  <c r="I45" i="3"/>
  <c r="I47" i="3"/>
  <c r="D61" i="3"/>
  <c r="D15" i="3" s="1"/>
  <c r="F61" i="3"/>
  <c r="C72" i="3"/>
  <c r="I79" i="3"/>
  <c r="I80" i="3"/>
  <c r="I89" i="3"/>
  <c r="I90" i="3"/>
  <c r="I100" i="3"/>
  <c r="I104" i="3"/>
  <c r="I108" i="3"/>
  <c r="I112" i="3"/>
  <c r="C116" i="3"/>
  <c r="C120" i="3"/>
  <c r="I143" i="3"/>
  <c r="I144" i="3"/>
  <c r="I26" i="3"/>
  <c r="I29" i="3"/>
  <c r="I30" i="3"/>
  <c r="I31" i="3"/>
  <c r="I32" i="3"/>
  <c r="I50" i="3"/>
  <c r="I53" i="3"/>
  <c r="I54" i="3"/>
  <c r="I70" i="3"/>
  <c r="I71" i="3"/>
  <c r="C106" i="3"/>
  <c r="C110" i="3"/>
  <c r="C114" i="3"/>
  <c r="C118" i="3"/>
  <c r="C122" i="3"/>
  <c r="I130" i="3"/>
  <c r="I28" i="3"/>
  <c r="I36" i="3"/>
  <c r="I44" i="3"/>
  <c r="I52" i="3"/>
  <c r="I66" i="3"/>
  <c r="C78" i="3"/>
  <c r="I99" i="3"/>
  <c r="I103" i="3"/>
  <c r="C107" i="3"/>
  <c r="I111" i="3"/>
  <c r="C115" i="3"/>
  <c r="C119" i="3"/>
  <c r="C133" i="3"/>
  <c r="C134" i="3"/>
  <c r="C135" i="3"/>
  <c r="C138" i="3"/>
  <c r="I67" i="3"/>
  <c r="I78" i="3"/>
  <c r="C124" i="3"/>
  <c r="C125" i="3"/>
  <c r="C126" i="3"/>
  <c r="C127" i="3"/>
  <c r="C128" i="3"/>
  <c r="C129" i="3"/>
  <c r="C18" i="3"/>
  <c r="I24" i="3"/>
  <c r="I40" i="3"/>
  <c r="I48" i="3"/>
  <c r="I56" i="3"/>
  <c r="G15" i="3"/>
  <c r="C96" i="3"/>
  <c r="I97" i="3"/>
  <c r="C105" i="3"/>
  <c r="C117" i="3"/>
  <c r="C121" i="3"/>
  <c r="I131" i="3"/>
  <c r="I137" i="3"/>
  <c r="H15" i="3"/>
  <c r="I101" i="3"/>
  <c r="I109" i="3"/>
  <c r="I113" i="3"/>
  <c r="I85" i="3"/>
  <c r="I91" i="3"/>
  <c r="I93" i="3"/>
  <c r="I96" i="3"/>
  <c r="I98" i="3"/>
  <c r="I102" i="3"/>
  <c r="I127" i="3"/>
  <c r="I128" i="3"/>
  <c r="I129" i="3"/>
  <c r="I135" i="3"/>
  <c r="I138" i="3"/>
  <c r="I84" i="3"/>
  <c r="I92" i="3"/>
  <c r="I132" i="3"/>
  <c r="I68" i="3"/>
  <c r="I94" i="3"/>
  <c r="I124" i="3"/>
  <c r="I125" i="3"/>
  <c r="I126" i="3"/>
  <c r="K18" i="3"/>
  <c r="I63" i="3"/>
  <c r="C66" i="3"/>
  <c r="C76" i="3"/>
  <c r="C92" i="3"/>
  <c r="C93" i="3"/>
  <c r="C94" i="3"/>
  <c r="C97" i="3"/>
  <c r="C108" i="3"/>
  <c r="C109" i="3"/>
  <c r="C111" i="3"/>
  <c r="C112" i="3"/>
  <c r="C113" i="3"/>
  <c r="F141" i="3"/>
  <c r="J141" i="3"/>
  <c r="J18" i="3"/>
  <c r="J69" i="3"/>
  <c r="I69" i="3" s="1"/>
  <c r="J72" i="3"/>
  <c r="I72" i="3" s="1"/>
  <c r="K81" i="3"/>
  <c r="I81" i="3" s="1"/>
  <c r="C84" i="3"/>
  <c r="C85" i="3"/>
  <c r="C98" i="3"/>
  <c r="C99" i="3"/>
  <c r="C100" i="3"/>
  <c r="C101" i="3"/>
  <c r="C102" i="3"/>
  <c r="C103" i="3"/>
  <c r="C104" i="3"/>
  <c r="J105" i="3"/>
  <c r="I105" i="3" s="1"/>
  <c r="J106" i="3"/>
  <c r="I106" i="3" s="1"/>
  <c r="J107" i="3"/>
  <c r="I107" i="3" s="1"/>
  <c r="J110" i="3"/>
  <c r="I110" i="3" s="1"/>
  <c r="J114" i="3"/>
  <c r="I114" i="3" s="1"/>
  <c r="J115" i="3"/>
  <c r="I115" i="3" s="1"/>
  <c r="J116" i="3"/>
  <c r="I116" i="3" s="1"/>
  <c r="J117" i="3"/>
  <c r="I117" i="3" s="1"/>
  <c r="J118" i="3"/>
  <c r="I118" i="3" s="1"/>
  <c r="J119" i="3"/>
  <c r="I119" i="3" s="1"/>
  <c r="J120" i="3"/>
  <c r="I120" i="3" s="1"/>
  <c r="J121" i="3"/>
  <c r="I121" i="3" s="1"/>
  <c r="J122" i="3"/>
  <c r="I122" i="3" s="1"/>
  <c r="K123" i="3"/>
  <c r="I123" i="3" s="1"/>
  <c r="C130" i="3"/>
  <c r="C131" i="3"/>
  <c r="C132" i="3"/>
  <c r="I20" i="3"/>
  <c r="E61" i="3"/>
  <c r="E15" i="3" s="1"/>
  <c r="A81" i="3" l="1"/>
  <c r="A83" i="3" s="1"/>
  <c r="A84" i="3" s="1"/>
  <c r="A85" i="3" s="1"/>
  <c r="A86" i="3" s="1"/>
  <c r="A87" i="3" s="1"/>
  <c r="A88" i="3" s="1"/>
  <c r="A89" i="3" s="1"/>
  <c r="A90" i="3" s="1"/>
  <c r="A91" i="3" s="1"/>
  <c r="A92" i="3" s="1"/>
  <c r="A93" i="3" s="1"/>
  <c r="A94" i="3" s="1"/>
  <c r="F15" i="3"/>
  <c r="I141" i="3"/>
  <c r="I61" i="3"/>
  <c r="K61" i="3"/>
  <c r="K15" i="3" s="1"/>
  <c r="J61" i="3"/>
  <c r="J15" i="3" s="1"/>
  <c r="I18" i="3"/>
  <c r="C61" i="3"/>
  <c r="C15" i="3" s="1"/>
  <c r="A95" i="3" l="1"/>
  <c r="A96" i="3" s="1"/>
  <c r="A97" i="3" s="1"/>
  <c r="A98" i="3" s="1"/>
  <c r="A99" i="3" s="1"/>
  <c r="A100" i="3" s="1"/>
  <c r="A101" i="3" s="1"/>
  <c r="A102" i="3" s="1"/>
  <c r="A103" i="3" s="1"/>
  <c r="A104" i="3" s="1"/>
  <c r="A105" i="3" s="1"/>
  <c r="A106" i="3" s="1"/>
  <c r="A107" i="3" s="1"/>
  <c r="A108" i="3" s="1"/>
  <c r="A109" i="3" s="1"/>
  <c r="A110" i="3" s="1"/>
  <c r="A111" i="3" s="1"/>
  <c r="A112" i="3" s="1"/>
  <c r="A113" i="3" s="1"/>
  <c r="A114" i="3" s="1"/>
  <c r="A115" i="3" s="1"/>
  <c r="A116" i="3" s="1"/>
  <c r="A117" i="3" s="1"/>
  <c r="A118" i="3" s="1"/>
  <c r="A119" i="3" s="1"/>
  <c r="A120" i="3" s="1"/>
  <c r="A121" i="3" s="1"/>
  <c r="A122" i="3" s="1"/>
  <c r="A123" i="3" s="1"/>
  <c r="A124" i="3" s="1"/>
  <c r="A125" i="3" s="1"/>
  <c r="A126" i="3" s="1"/>
  <c r="I15" i="3"/>
  <c r="A127" i="3" l="1"/>
  <c r="A128" i="3" s="1"/>
  <c r="A129" i="3" s="1"/>
  <c r="A130" i="3" l="1"/>
  <c r="A131" i="3" s="1"/>
  <c r="A132" i="3" s="1"/>
  <c r="A133" i="3" l="1"/>
  <c r="A134" i="3" s="1"/>
  <c r="A135" i="3" l="1"/>
  <c r="A136" i="3" l="1"/>
  <c r="A137" i="3" s="1"/>
  <c r="A138" i="3" s="1"/>
  <c r="A142" i="3" s="1"/>
  <c r="A143" i="3" s="1"/>
  <c r="A144" i="3" s="1"/>
  <c r="A145" i="3" s="1"/>
</calcChain>
</file>

<file path=xl/sharedStrings.xml><?xml version="1.0" encoding="utf-8"?>
<sst xmlns="http://schemas.openxmlformats.org/spreadsheetml/2006/main" count="156" uniqueCount="145">
  <si>
    <t>(тис. гривень)</t>
  </si>
  <si>
    <t xml:space="preserve">№
</t>
  </si>
  <si>
    <t>всього</t>
  </si>
  <si>
    <t>в тому числі</t>
  </si>
  <si>
    <t>Разом</t>
  </si>
  <si>
    <t>Обсяг фінансування відповідно 
до перерозподілу</t>
  </si>
  <si>
    <t>ЗМЕНШЕННЯ</t>
  </si>
  <si>
    <t>загальний 
фонд</t>
  </si>
  <si>
    <t>спеціальний 
фонд</t>
  </si>
  <si>
    <t>Телемедицина</t>
  </si>
  <si>
    <t>Придбання автомобілів</t>
  </si>
  <si>
    <t xml:space="preserve">Обсяг фінансування відповідно до наказу Мінрегіону </t>
  </si>
  <si>
    <t>Для збудованих амбулаторій (нове будівництво)</t>
  </si>
  <si>
    <t>Для існуючих амбулаторій</t>
  </si>
  <si>
    <t>ЗБІЛЬШЕННЯ</t>
  </si>
  <si>
    <t>Олег ВІВСЯННИК</t>
  </si>
  <si>
    <t>Додаток</t>
  </si>
  <si>
    <t>до розпорядження голови</t>
  </si>
  <si>
    <t xml:space="preserve">Назва проєкту та заходу, 
затвердженого наказом Мінрегіону 
</t>
  </si>
  <si>
    <t>Придбання службового автомобіля для медичних працівників сільської лікарської амбулаторії монопрактики з житлом за адресою: с. Бистричі, вул. Шевченка</t>
  </si>
  <si>
    <t>Придбання службового автомобіля для медичних працівників сільської лікарської амбулаторії монопрактики з житлом за адресою: с. Кривиця, вул. Горького</t>
  </si>
  <si>
    <t>Придбання службового автомобіля для медичних працівників сільської лікарської амбулаторії монопрактики з житлом за адресою: с. Селець</t>
  </si>
  <si>
    <t>Придбання службового автомобіля для медичних працівників сільської лікарської амбулаторії монопрактики з житлом за адресою: с. Колки</t>
  </si>
  <si>
    <t>Придбання службового автомобіля для медичних працівників сільської лікарської амбулаторії монопрактики з житлом за адресою: с. Берестя</t>
  </si>
  <si>
    <t>Придбання службового автомобіля для медичних працівників сільської лікарської амбулаторії монопрактики за адресою: с. Кухотська Воля, вул. Центральна</t>
  </si>
  <si>
    <t>Придбання службового автомобіля для медичних працівників сільської лікарської амбулаторії монопрактики з житлом за адресою: с. Плоске, вул. Острозька</t>
  </si>
  <si>
    <t>Придбання службового автомобіля для медичних працівників сільської лікарської амбулаторії монопрактики з житлом за адресою: с. Костянтинівка, вул. Шевченка</t>
  </si>
  <si>
    <t>Придбання службового автомобіля для медичних працівників сільської лікарської амбулаторії монопрактики з житлом за адресою: с. Ремчиці, вул. Шкільна</t>
  </si>
  <si>
    <t>Придбання службового автомобіля для медичних працівників сільської лікарської амбулаторії монопрактики з житлом за адресою: с. Удрицьк, вул. Центральна</t>
  </si>
  <si>
    <t>Придбання службового автомобіля для медичних працівників сільської лікарської амбулаторії групової практики з житлом за адресою: с. Повча, вул. Колгоспна</t>
  </si>
  <si>
    <t>Придбання службового автомобіля для медичних працівників сільської лікарської амбулаторії монопрактики з житлом за адресою: с. Постійне, вул. Ничогівка</t>
  </si>
  <si>
    <t>Придбання службового автомобіля для медичних працівників сільської лікарської амбулаторії монопрактики з житлом за адресою: с. Дюксин, вул. Шкільна</t>
  </si>
  <si>
    <t>Придбання службового автомобіля для медичних працівників сільської лікарської амбулаторії групової практики з житлом за адресою: с. Пісків, вул. Молодіжна</t>
  </si>
  <si>
    <t>Придбання службового автомобіля для медичних працівників сільської лікарської амбулаторії монопрактики з житлом за адресою: с. Забороль, вул. Медична</t>
  </si>
  <si>
    <t>Придбання службового автомобіля для медичних працівників сільської лікарської амбулаторії монопрактики без житла за адресою: с. Бармаки</t>
  </si>
  <si>
    <t>Придбання службового автомобіля для медичних працівників лікарської амбулаторії загальної практики - сімейної медицини по вул. Соборна, 8, с. Злазне Костопільського району</t>
  </si>
  <si>
    <t>Назва проєкту, 
затвердженого наказом Мінрегіону 
від 19.04.2019 року № 101 (зі змінами)</t>
  </si>
  <si>
    <t>Придбання телемедичного обладнання для амбулаторій загальної практики - сімейної медицини по вул. Джерельна, 1а, с.Зірне Березнівського району</t>
  </si>
  <si>
    <t>Придбання телемедичного обладнання для амбулаторій загальної практики - сімейної медицини по вул. Шкільна, 29, с. Богуші Березнівського району</t>
  </si>
  <si>
    <t>Придбання телемедичного обладнання для амбулаторій загальної практики - сімейної медицини по вул. Тополева, 6, с. Білка Березнівського району</t>
  </si>
  <si>
    <t>Придбання телемедичного обладнання для амбулаторій загальної практики - сімейної медицини по вул. Нова, 1а, с. Полиці Володимирецького району</t>
  </si>
  <si>
    <t>Придбання телемедичного обладнання для амбулаторій загальної практики - сімейної медицини по вул. Івана Франка, 14, с. Горбаків Гощанського району</t>
  </si>
  <si>
    <t>Придбання телемедичного обладнання для амбулаторій загальної практики - сімейної медицини по вул. Заводська, 14а, с. Семидуби Дубенського району</t>
  </si>
  <si>
    <t>Придбання телемедичного обладнання для амбулаторій загальної практики - сімейної медицини по пров. Парковий, смт Смига Дубенського району</t>
  </si>
  <si>
    <t>Придбання телемедичного обладнання для амбулаторій загальної практики - сімейної медицини по вул. Центральна, 11, с. Кухітська Воля Зарічненського району</t>
  </si>
  <si>
    <t>Придбання телемедичного обладнання для амбулаторій загальної практики - сімейної медицини по вул. Молодіжна, с. Морочне Зарічненського району</t>
  </si>
  <si>
    <t>Придбання телемедичного обладнання для амбулаторій загальної практики - сімейної медицини по вул. Шосова, 105, с. Здовбиця Здолбунівського району</t>
  </si>
  <si>
    <t>Придбання телемедичного обладнання для амбулаторій загальної практики - сімейної медицини по вул. Шкільна, 57А, с. Дюксин Костопільського району</t>
  </si>
  <si>
    <t>Придбання телемедичного обладнання для амбулаторій загальної практики - сімейної медицини по вул. Молодіжна, 45, с. Пісків Костопільського району</t>
  </si>
  <si>
    <t>Придбання телемедичного обладнання для амбулаторій загальної практики - сімейної медицини по вул. Острозька, 75А, с. Плоске Острозького району</t>
  </si>
  <si>
    <t>Придбання телемедичного обладнання для амбулаторій загальної практики - сімейної медицини по вул. Молодіжна, с. Голишів Рівненського району</t>
  </si>
  <si>
    <t>Придбання телемедичного обладнання для амбулаторій загальної практики - сімейної медицини по вул. Шкільна, 5, с. Шпанів Рівненського району</t>
  </si>
  <si>
    <t>Придбання телемедичного обладнання для амбулаторій загальної практики - сімейної медицини по вул. Радгоспна, 44б, с. Біла Криниця Рівненського району</t>
  </si>
  <si>
    <t>Придбання телемедичного обладнання для амбулаторій загальної практики - сімейної медицини по вул. Центральна, 20, с. Люхча Сарненського району</t>
  </si>
  <si>
    <t>Придбання телемедичного обладнання для амбулаторій загальної практики - сімейної медицини по вул. Молодіжна, 19, с. Блажове Рокитнівського району</t>
  </si>
  <si>
    <t>Придбання телемедичного обладнання для амбулаторій загальної практики - сімейної медицини по вул. Шевченка, 108Г,  с. Друхів Березнівського району</t>
  </si>
  <si>
    <t xml:space="preserve"> Придбання телемедичного обладнання для амбулаторій загальної практики - сімейної медицини по вул. Шкільна, 46, смт Соснове Березнівського району</t>
  </si>
  <si>
    <t>Придбання телемедичного обладнання для амбулаторій загальної практики - сімейної медицини по вул. Андріївська, 10, с. Прислуч Березнівського району</t>
  </si>
  <si>
    <t>Придбання телемедичного обладнання для амбулаторій загальної практики - сімейної медицини по вул. Вербова, 2, с. Городище Березнівського району</t>
  </si>
  <si>
    <t>Придбання телемедичного обладнання для амбулаторій загальної практики - сімейної медицини по вул. Нова, 2, с. Кам'янка Березнівського району</t>
  </si>
  <si>
    <t>Придбання телемедичного обладнання для амбулаторій загальної практики - сімейної медицини по вул. Лісна, 22а, с. Балашівка Березнівського району</t>
  </si>
  <si>
    <t>Придбання телемедичного обладнання для амбулаторій загальної практики - сімейної медицини по вул. Лікарняна, 1, с. Більська Воля Володимирецького району</t>
  </si>
  <si>
    <t>Придбання телемедичного обладнання для амбулаторій загальної практики - сімейної медицини по вул. Грушевського, 39, смт Володимирець Володимирецького району</t>
  </si>
  <si>
    <t>Придбання телемедичного обладнання для амбулаторій загальної практики - сімейної медицини по вул. Центральна, 16а, с. Сопачів Володимирецького району</t>
  </si>
  <si>
    <t>Придбання телемедичного обладнання для амбулаторій загальної практики - сімейної медицини по вул. Незалежності, 14,  с. Липки Гощанського району</t>
  </si>
  <si>
    <t>Придбання телемедичного обладнання для амбулаторій загальної практики - сімейної медицини по вул. Шевченка, 8А, с. Тучин Гощанського району</t>
  </si>
  <si>
    <t xml:space="preserve"> Придбання телемедичного обладнання для амбулаторій загальної практики - сімейної медицини по вул. Відродження, 6, смт Демидівка Демидівського району</t>
  </si>
  <si>
    <t>Придбання телемедичного обладнання для амбулаторій загальної практики - сімейної медицини по вул. Грушевського, 27, с. Верба Дубенського району</t>
  </si>
  <si>
    <t>Придбання телемедичного обладнання для амбулаторій загальної практики - сімейної медицини по вул. Шевченка, 14, с. Варковичі Дубенського району</t>
  </si>
  <si>
    <t>Придбання телемедичного обладнання для амбулаторій загальної практики - сімейної медицини по вул. Колгоспна, 7, с. Іваннє Дубенського району</t>
  </si>
  <si>
    <t>Придбання телемедичного обладнання для амбулаторій загальної практики - сімейної медицини по вул. Василевського, 122а, с. Миляч Дубровицького району</t>
  </si>
  <si>
    <t>Придбання телемедичного обладнання для амбулаторій загальної практики - сімейної медицини по вул. Шкільна, 4а, с. Переброди Дубровицького району</t>
  </si>
  <si>
    <t>Придбання телемедичного обладнання для амбулаторій загальної практики - сімейної медицини по вул. Містечкова, 87, с. Висоцьк Дубровицького району</t>
  </si>
  <si>
    <t>Придбання телемедичного обладнання для амбулаторій загальної практики - сімейної медицини по вул. Аерофлотська, 15, смт Зарічне Зарічненського району</t>
  </si>
  <si>
    <t>Придбання телемедичного обладнання для амбулаторій загальної практики - сімейної медицини по вул. Чеська, 11б, с. Гільча Друга Здолбунівського району</t>
  </si>
  <si>
    <t>Придбання телемедичного обладнання для амбулаторій загальної практики - сімейної медицини по вул. Сурмичі, 2, смт Мізоч Здолбунівського району</t>
  </si>
  <si>
    <t>Придбання телемедичного обладнання для амбулаторій загальної практики - сімейної медицини по вул. Мартинюка, 37, с. Деражне Костопільського району</t>
  </si>
  <si>
    <t>Придбання телемедичного обладнання для амбулаторій загальної практики - сімейної медицини по вул. Каштанова, 3, с. Острожець Млинівського району</t>
  </si>
  <si>
    <t>Придбання телемедичного обладнання для амбулаторій загальної практики - сімейної медицини по вул. Шевченка, 10, с. Сіянці Острозького району</t>
  </si>
  <si>
    <t xml:space="preserve">Придбання телемедичного обладнання для амбулаторій загальної практики - сімейної медицини по вул. Заводська, 25Б, с. Оженин Острозького району </t>
  </si>
  <si>
    <t>Придбання телемедичного обладнання для амбулаторій загальної практики - сімейної медицини по вул. Берестецька, 86а, с. Козин Радивилівського району</t>
  </si>
  <si>
    <t>Придбання телемедичного обладнання для амбулаторій загальної практики - сімейної медицини по вул. Сморжівська, 45, с. Зоря Рівненського району</t>
  </si>
  <si>
    <t xml:space="preserve"> Придбання телемедичного обладнання для амбулаторій загальної практики - сімейної медицини по вул. Центральна, 1г, смт Клевань Рівненського району</t>
  </si>
  <si>
    <t>Придбання телемедичного обладнання для амбулаторій загальної практики - сімейної медицини по вул. Заводська, 5, смт Оржів Рівненського району</t>
  </si>
  <si>
    <t>Придбання телемедичного обладнання для амбулаторій загальної практики - сімейної медицини по вул. Лікарняна, 8, с. Городок Рівненського району</t>
  </si>
  <si>
    <t>Придбання телемедичного обладнання для амбулаторій загальної практики - сімейної медицини по вул. Свободи, 16, с. Колоденка Рівненського району</t>
  </si>
  <si>
    <t>Придбання телемедичного обладнання для амбулаторій загальної практики - сімейної медицини по вул. Молодіжна, 22а, смт Квасилів Рівненського району</t>
  </si>
  <si>
    <t>Придбання телемедичного обладнання для амбулаторій загальної практики - сімейної медицини по вул. Т. Грицюка, 1, с. Олександрія Рівненського району</t>
  </si>
  <si>
    <t>Придбання телемедичного обладнання для амбулаторій загальної практики - сімейної медицини по вул. Шкільна, 30, с. Обарів Рівненського району</t>
  </si>
  <si>
    <t>Придбання телемедичного обладнання для амбулаторій загальної практики - сімейної медицини по вул. Партизанська, 2, смт Рокитне Рокитнівського району</t>
  </si>
  <si>
    <t>Придбання телемедичного обладнання для амбулаторій загальної практики - сімейної медицини по вул. Соборна, 30, смт Томашгород Рокитнівського району</t>
  </si>
  <si>
    <t>Придбання телемедичного обладнання для амбулаторій загальної практики - сімейної медицини по вул. Миру, 1а, с. Рокитне Рокитнівського району</t>
  </si>
  <si>
    <t>Придбання телемедичного обладнання для амбулаторій загальної практики - сімейної медицини по вул. Центральна, 9, с. Березове Рокитнівського району</t>
  </si>
  <si>
    <t>Придбання телемедичного обладнання для амбулаторій загальної практики - сімейної медицини по вул. Сонячна, 7, с. Сновидовичі Рокитнівського району</t>
  </si>
  <si>
    <t>Придбання телемедичного обладнання для амбулаторій загальної практики - сімейної медицини по вул. Першого Травня, 32, с. Остки Рокитнівського району</t>
  </si>
  <si>
    <t>Придбання телемедичного обладнання для амбулаторій загальної практики - сімейної медицини по вул. Терешкової, 6, с. Вири Сарненського району</t>
  </si>
  <si>
    <t>Придбання телемедичного обладнання для амбулаторій загальної практики - сімейної медицини по вул. Наумця, 13, с. Тутовичі Сарненського району</t>
  </si>
  <si>
    <t>Придбання телемедичного обладнання для амбулаторій загальної практики - сімейної медицини по вул. Набережна, 2, с. Велике Вербче Сарненського району</t>
  </si>
  <si>
    <t>Придбання телемедичного обладнання для амбулаторій загальної практики - сімейної медицини по вул. Заводська, 7А, с. Ясногірка Сарненського району</t>
  </si>
  <si>
    <t>Придбання телемедичного обладнання для амбулаторій загальної практики - сімейної медицини по вул. Українська, 31, с. Тинне Сарненського району</t>
  </si>
  <si>
    <t>Придбання телемедичного обладнання для амбулаторій загальної практики - сімейної медицини по вул. Дорошенка, 100, смт Степань Сарненського району</t>
  </si>
  <si>
    <t>Придбання телемедичного обладнання для амбулаторій загальної практики - сімейної медицини по вул. Молодіжна, 34, с. Шубків Рівненського району</t>
  </si>
  <si>
    <t>Придбання телемедичного обладнання для амбулаторій загальної практики - сімейної медицини по вул. Демократична, 26, смт Клесів Сарненського району</t>
  </si>
  <si>
    <t>Нові проєкти</t>
  </si>
  <si>
    <t>Придбання службового автомобіля для медичних працівників Тучинської амбулаторії загальної практики - сімейної медицини комунального некомерційного підприємтсва "Гощанський центр первинної медико-санітарної  допомоги" Гощанської селищної ради за адресою: с. Тучин, вул. Шевченка, 8а</t>
  </si>
  <si>
    <t>Придбання службового автомобіля для медичних працівників амбулаторії загальної практики - сімейної медицини Цепцевицької дільниці комунального некомерційного підприємтсва "Сарненський центр первинної медико-санітарної  допомоги" Сарненської міської ради за адресою: с. Цепцевичі, вул. Центральна</t>
  </si>
  <si>
    <t>Придбання службового автомобіля для медичних працівників лікарської амбулаторії загальної практики - сімейної медицини с. Рокитне комунального некомерційного підприємтсва "Рокитнівський центр первинної медико-санітарної  допомоги" Рокитнівської селищної ради за адресою: с. Рокитне, вул. Миру</t>
  </si>
  <si>
    <t>Придбання службового автомобіля для медичних працівників сільської амбулаторії загальної практики - сімейної медицини с. Малі Дорогостаї комунального некомерційного підприємтсва "Млинівський центр первинної медико-санітарної  допомоги" Млинівської селищної ради за адресою: с. Малі Дорогостаї, вул. Шевченка</t>
  </si>
  <si>
    <t>облдержадміністрації</t>
  </si>
  <si>
    <t>Зміни (+,  -)</t>
  </si>
  <si>
    <r>
      <t xml:space="preserve">Назва проєкту, 
затвердженого наказом Мінрегіону 
від 10.10.2018  </t>
    </r>
    <r>
      <rPr>
        <b/>
        <sz val="14"/>
        <rFont val="Times New Roman"/>
        <family val="1"/>
        <charset val="204"/>
      </rPr>
      <t>№</t>
    </r>
    <r>
      <rPr>
        <b/>
        <sz val="15"/>
        <rFont val="Times New Roman"/>
        <family val="1"/>
        <charset val="204"/>
      </rPr>
      <t xml:space="preserve"> 267 (зі змінами)</t>
    </r>
  </si>
  <si>
    <t>Придбання службового автомобіля для медичних працівників сільської лікарської амбулаторії монопрактики з житлом за адресою: с. Білка,         вул. Тополева</t>
  </si>
  <si>
    <t>Придбання службового автомобіля для медичних працівників сільської лікарської амбулаторії групової практики за адресою: с. Здовбиця,      вул. Шкільна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</si>
  <si>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с. Люхча, вул. Мирна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</si>
  <si>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с. Корост, вул. Центральна</t>
  </si>
  <si>
    <t>Придбання службового автомобіля для медичних працівників сільської лікарської амбулаторії групової практики за адресою: с. Боремель,      вул. Набережна</t>
  </si>
  <si>
    <t>Придбання службового автомобіля для медичних працівників сільської лікарської амбулаторії монопрактики за адресою: с. Людинь,               вул. Богдана Хмельницького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</si>
  <si>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смт Смига, пров. Парковий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</si>
  <si>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  с. Шпанів, вул. Шкільна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</si>
  <si>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с. Карпилівка, вул. Незалежності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</si>
  <si>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c. Чудель Сарненського району</t>
  </si>
  <si>
    <t>Придбання телемедичного обладнання для амбулаторій загальної практики - сімейної медицини по вул. Петро-Павлівська, 35,            смт Рафалівка Володимирецького району</t>
  </si>
  <si>
    <t>Придбання телемедичного обладнання для амбулаторій загальної практики - сімейної медицини по вул. Степана Бандери, 18,              смт Млинів № 2 Млинівського району</t>
  </si>
  <si>
    <t>Придбання телемедичного обладнання для амбулаторій загальної практики - сімейної медицини по вул. Козацький шлях, 95,                  с. Дядьковичі Рівненського району</t>
  </si>
  <si>
    <t>Придбання телемедичного обладнання для амбулаторій загальної практики - сімейної медицини по вул. Миколи Жежука, 2А,                      с. Карпилівка Рокитнівського району</t>
  </si>
  <si>
    <t>Придбання телемедичного обладнання для амбулаторій загальної практики - сімейної медицини по вул. Приходька, 50а,                        с. Нова Українка Рівненського району</t>
  </si>
  <si>
    <t>Директор департаменту цивільного захисту та                       охорони здоров'я населення  адміністрації</t>
  </si>
  <si>
    <t>Придбання службового автомобіля для медичних працівників сільської лікарської амбулаторії монопрактики з житлом за адресою: с. Богуші, вул. Шкільна</t>
  </si>
  <si>
    <t>Придбання службового автомобіля для медичних працівників сільської лікарської амбулаторії монопрактики з житлом за адресою: с. Зірне,    вул. Джерельна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</si>
  <si>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с. Полиці, вул. Нова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</si>
  <si>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 с. Городець, вул. Пасічна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</si>
  <si>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с. Горбаків, вул. І. Франка</t>
  </si>
  <si>
    <t>Придбання службового автомобіля для медичних працівників сільської лікарської амбулаторії монопрактики за адресою: с. Вовковиї,              вул. Грушевського</t>
  </si>
  <si>
    <t>Придбання службового автомобіля для медичних працівників сільської лікарської амбулаторії групової практики з житлом за адресою:                с. Семидуби, вул. Заводська, 14а</t>
  </si>
  <si>
    <t>Придбання службового автомобіля для медичних працівників сільської лікарської амбулаторії монопрактики за дресою: с. Морочно,               вул. Молодіжна</t>
  </si>
  <si>
    <t>Придбання службового автомобіля для медичних працівників сільської лікарської амбулаторії загальної практики з житлом за адресою:              с. Голишів, вул. Молодіжна</t>
  </si>
  <si>
    <t>Придбання службового автомобіля для медичних працівників сільської лікарської амбулаторії групової практики за адресою: с. Блажове,         вул. Молодіжна</t>
  </si>
  <si>
    <t>Придбання службового автомобіля для медичних працівників сільської лікарської амбулаторії загальної практики з житлом за адресою:      с.Біла Криниця</t>
  </si>
  <si>
    <t>Придбання службового автомобіля для медичних працівників сільської лікарської амбулаторії монопрактики з житлом за адресою:                     с. Томашгород, вул. Жовтнева</t>
  </si>
  <si>
    <t>Придбання телемедичного обладнання для амбулаторій загальної практики - сімейної медицини по вул. Жовтнева, 137,                       смт Томашгород Рокитнівського району</t>
  </si>
  <si>
    <t>Придбання телемедичного обладнання для амбулаторій загальної практики - сімейної медицини по вул. Незалежності, 82а,                  смт  Гоща № 1 Гощанського району</t>
  </si>
  <si>
    <r>
      <t>Придбання телемедичного обладнання для амбулаторій загальної практики - сімейної медицини по вул. Незалежності, 82а,                          смт Гоща</t>
    </r>
    <r>
      <rPr>
        <sz val="14"/>
        <rFont val="Times New Roman"/>
        <family val="1"/>
        <charset val="204"/>
      </rPr>
      <t xml:space="preserve"> №</t>
    </r>
    <r>
      <rPr>
        <sz val="15"/>
        <rFont val="Times New Roman"/>
        <family val="1"/>
        <charset val="204"/>
      </rPr>
      <t xml:space="preserve"> 2 Гощанського району</t>
    </r>
  </si>
  <si>
    <t>Придбання телемедичного обладнання для амбулаторій загальної практики - сімейної медицини по вул. Степана Бандери, 18,             смт Млинів № 1 Млинівського району</t>
  </si>
  <si>
    <t>Перерозподіл
між проєктами та заходами залишків субвенції з державного бюджету місцевим бюджетам  на  здійснення заходів, 
спрямованих на розвиток системи охорони здоров’я у сільській місцевості</t>
  </si>
  <si>
    <t>13.12.2021 № 902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</si>
</sst>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#,##0.000"/>
  </numFmts>
  <fonts count="15" x14ac:knownFonts="1">
    <font>
      <sz val="11"/>
      <color rgb="FF000000"/>
      <name val="Calibri"/>
      <family val="2"/>
      <charset val="204"/>
    </font>
    <font>
      <sz val="16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20"/>
      <name val="Times New Roman"/>
      <family val="1"/>
      <charset val="204"/>
    </font>
    <font>
      <sz val="11"/>
      <color rgb="FFFF0000"/>
      <name val="Calibri"/>
      <family val="2"/>
      <charset val="204"/>
    </font>
    <font>
      <sz val="15"/>
      <name val="Times New Roman"/>
      <family val="1"/>
      <charset val="204"/>
    </font>
    <font>
      <sz val="11"/>
      <name val="Calibri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0"/>
      <name val="Times New Roman"/>
      <family val="1"/>
      <charset val="204"/>
    </font>
    <font>
      <sz val="18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165" fontId="5" fillId="2" borderId="2" xfId="0" applyNumberFormat="1" applyFont="1" applyFill="1" applyBorder="1" applyAlignment="1">
      <alignment horizontal="center" vertical="center" wrapText="1"/>
    </xf>
    <xf numFmtId="165" fontId="5" fillId="2" borderId="2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wrapText="1"/>
    </xf>
    <xf numFmtId="0" fontId="7" fillId="2" borderId="0" xfId="0" applyFont="1" applyFill="1"/>
    <xf numFmtId="0" fontId="6" fillId="2" borderId="0" xfId="0" applyFont="1" applyFill="1"/>
    <xf numFmtId="0" fontId="9" fillId="2" borderId="2" xfId="0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vertical="center" wrapText="1"/>
    </xf>
    <xf numFmtId="0" fontId="9" fillId="2" borderId="2" xfId="0" applyFont="1" applyFill="1" applyBorder="1" applyAlignment="1">
      <alignment horizontal="center" wrapText="1"/>
    </xf>
    <xf numFmtId="0" fontId="5" fillId="2" borderId="0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center" vertical="center" wrapText="1"/>
    </xf>
    <xf numFmtId="164" fontId="5" fillId="2" borderId="0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10" fillId="0" borderId="2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5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65" fontId="10" fillId="0" borderId="2" xfId="0" applyNumberFormat="1" applyFont="1" applyBorder="1" applyAlignment="1">
      <alignment horizontal="center" vertical="center" wrapText="1"/>
    </xf>
    <xf numFmtId="165" fontId="10" fillId="0" borderId="2" xfId="0" applyNumberFormat="1" applyFont="1" applyBorder="1" applyAlignment="1">
      <alignment horizontal="center" vertical="center"/>
    </xf>
    <xf numFmtId="0" fontId="13" fillId="0" borderId="0" xfId="0" applyFont="1" applyAlignme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left" vertical="top"/>
    </xf>
    <xf numFmtId="165" fontId="5" fillId="2" borderId="3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center" vertical="center" wrapText="1"/>
    </xf>
    <xf numFmtId="165" fontId="5" fillId="2" borderId="5" xfId="0" applyNumberFormat="1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65" fontId="9" fillId="2" borderId="3" xfId="0" applyNumberFormat="1" applyFont="1" applyFill="1" applyBorder="1" applyAlignment="1">
      <alignment horizontal="center" vertical="center"/>
    </xf>
    <xf numFmtId="165" fontId="9" fillId="2" borderId="4" xfId="0" applyNumberFormat="1" applyFont="1" applyFill="1" applyBorder="1" applyAlignment="1">
      <alignment horizontal="center" vertical="center"/>
    </xf>
    <xf numFmtId="165" fontId="9" fillId="2" borderId="5" xfId="0" applyNumberFormat="1" applyFont="1" applyFill="1" applyBorder="1" applyAlignment="1">
      <alignment horizontal="center" vertical="center"/>
    </xf>
    <xf numFmtId="165" fontId="9" fillId="2" borderId="3" xfId="0" applyNumberFormat="1" applyFont="1" applyFill="1" applyBorder="1" applyAlignment="1">
      <alignment horizontal="center" vertical="center" wrapText="1"/>
    </xf>
    <xf numFmtId="165" fontId="9" fillId="2" borderId="4" xfId="0" applyNumberFormat="1" applyFont="1" applyFill="1" applyBorder="1" applyAlignment="1">
      <alignment horizontal="center" vertical="center" wrapText="1"/>
    </xf>
    <xf numFmtId="165" fontId="9" fillId="2" borderId="5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48"/>
  <sheetViews>
    <sheetView tabSelected="1" view="pageBreakPreview" zoomScale="75" zoomScaleNormal="75" zoomScaleSheetLayoutView="75" workbookViewId="0">
      <selection activeCell="I5" sqref="I5"/>
    </sheetView>
  </sheetViews>
  <sheetFormatPr defaultColWidth="11.5703125" defaultRowHeight="15" x14ac:dyDescent="0.25"/>
  <cols>
    <col min="1" max="1" width="5.85546875" customWidth="1"/>
    <col min="2" max="2" width="60.7109375" customWidth="1"/>
    <col min="3" max="3" width="21" bestFit="1" customWidth="1"/>
    <col min="4" max="4" width="20.42578125" bestFit="1" customWidth="1"/>
    <col min="5" max="5" width="19.28515625" customWidth="1"/>
    <col min="6" max="6" width="20.85546875" customWidth="1"/>
    <col min="7" max="7" width="20.42578125" bestFit="1" customWidth="1"/>
    <col min="8" max="8" width="18.85546875" customWidth="1"/>
    <col min="9" max="9" width="19.85546875" bestFit="1" customWidth="1"/>
    <col min="10" max="10" width="20.5703125" bestFit="1" customWidth="1"/>
    <col min="11" max="11" width="19.85546875" bestFit="1" customWidth="1"/>
    <col min="12" max="12" width="16.42578125" customWidth="1"/>
    <col min="13" max="13" width="15.140625" customWidth="1"/>
    <col min="14" max="14" width="18.5703125" customWidth="1"/>
    <col min="15" max="15" width="20" customWidth="1"/>
    <col min="16" max="16" width="10.5703125" customWidth="1"/>
    <col min="17" max="17" width="8.7109375" customWidth="1"/>
    <col min="18" max="18" width="11.7109375" customWidth="1"/>
    <col min="19" max="62" width="8.7109375" customWidth="1"/>
  </cols>
  <sheetData>
    <row r="2" spans="1:11" ht="26.25" x14ac:dyDescent="0.25">
      <c r="I2" s="34" t="s">
        <v>16</v>
      </c>
      <c r="J2" s="34"/>
    </row>
    <row r="3" spans="1:11" ht="26.25" x14ac:dyDescent="0.4">
      <c r="I3" s="32" t="s">
        <v>17</v>
      </c>
      <c r="J3" s="32"/>
    </row>
    <row r="4" spans="1:11" ht="26.25" x14ac:dyDescent="0.4">
      <c r="I4" s="32" t="s">
        <v>108</v>
      </c>
      <c r="J4" s="32"/>
    </row>
    <row r="5" spans="1:11" ht="26.25" x14ac:dyDescent="0.3">
      <c r="A5" s="1"/>
      <c r="B5" s="1"/>
      <c r="C5" s="1"/>
      <c r="D5" s="1"/>
      <c r="E5" s="1"/>
      <c r="G5" s="2"/>
      <c r="H5" s="2"/>
      <c r="I5" s="33" t="s">
        <v>144</v>
      </c>
      <c r="J5" s="33"/>
      <c r="K5" s="3"/>
    </row>
    <row r="6" spans="1:11" ht="21.75" customHeight="1" x14ac:dyDescent="0.25">
      <c r="A6" s="12"/>
      <c r="B6" s="48" t="s">
        <v>143</v>
      </c>
      <c r="C6" s="48"/>
      <c r="D6" s="48"/>
      <c r="E6" s="48"/>
      <c r="F6" s="48"/>
      <c r="G6" s="48"/>
      <c r="H6" s="48"/>
      <c r="I6" s="48"/>
      <c r="J6" s="48"/>
      <c r="K6" s="48"/>
    </row>
    <row r="7" spans="1:11" ht="15.75" x14ac:dyDescent="0.25">
      <c r="A7" s="12"/>
      <c r="B7" s="48"/>
      <c r="C7" s="48"/>
      <c r="D7" s="48"/>
      <c r="E7" s="48"/>
      <c r="F7" s="48"/>
      <c r="G7" s="48"/>
      <c r="H7" s="48"/>
      <c r="I7" s="48"/>
      <c r="J7" s="48"/>
      <c r="K7" s="48"/>
    </row>
    <row r="8" spans="1:11" ht="15.75" x14ac:dyDescent="0.25">
      <c r="A8" s="12"/>
      <c r="B8" s="48"/>
      <c r="C8" s="48"/>
      <c r="D8" s="48"/>
      <c r="E8" s="48"/>
      <c r="F8" s="48"/>
      <c r="G8" s="48"/>
      <c r="H8" s="48"/>
      <c r="I8" s="48"/>
      <c r="J8" s="48"/>
      <c r="K8" s="48"/>
    </row>
    <row r="9" spans="1:11" ht="92.25" customHeight="1" x14ac:dyDescent="0.25">
      <c r="A9" s="12"/>
      <c r="B9" s="48"/>
      <c r="C9" s="48"/>
      <c r="D9" s="48"/>
      <c r="E9" s="48"/>
      <c r="F9" s="48"/>
      <c r="G9" s="48"/>
      <c r="H9" s="48"/>
      <c r="I9" s="48"/>
      <c r="J9" s="48"/>
      <c r="K9" s="48"/>
    </row>
    <row r="10" spans="1:11" ht="18.75" x14ac:dyDescent="0.3">
      <c r="A10" s="12"/>
      <c r="B10" s="12"/>
      <c r="C10" s="12"/>
      <c r="D10" s="12"/>
      <c r="E10" s="12"/>
      <c r="F10" s="13"/>
      <c r="G10" s="13"/>
      <c r="H10" s="13"/>
      <c r="I10" s="13"/>
      <c r="J10" s="49" t="s">
        <v>0</v>
      </c>
      <c r="K10" s="49"/>
    </row>
    <row r="11" spans="1:11" ht="36.75" customHeight="1" x14ac:dyDescent="0.25">
      <c r="A11" s="40" t="s">
        <v>1</v>
      </c>
      <c r="B11" s="40" t="s">
        <v>18</v>
      </c>
      <c r="C11" s="40" t="s">
        <v>11</v>
      </c>
      <c r="D11" s="39"/>
      <c r="E11" s="39"/>
      <c r="F11" s="40" t="s">
        <v>5</v>
      </c>
      <c r="G11" s="39"/>
      <c r="H11" s="39"/>
      <c r="I11" s="39" t="s">
        <v>109</v>
      </c>
      <c r="J11" s="39"/>
      <c r="K11" s="39"/>
    </row>
    <row r="12" spans="1:11" ht="19.5" x14ac:dyDescent="0.25">
      <c r="A12" s="40"/>
      <c r="B12" s="40"/>
      <c r="C12" s="40" t="s">
        <v>2</v>
      </c>
      <c r="D12" s="39" t="s">
        <v>3</v>
      </c>
      <c r="E12" s="39"/>
      <c r="F12" s="40" t="s">
        <v>2</v>
      </c>
      <c r="G12" s="39" t="s">
        <v>3</v>
      </c>
      <c r="H12" s="39"/>
      <c r="I12" s="40" t="s">
        <v>2</v>
      </c>
      <c r="J12" s="39" t="s">
        <v>3</v>
      </c>
      <c r="K12" s="39"/>
    </row>
    <row r="13" spans="1:11" ht="39" x14ac:dyDescent="0.25">
      <c r="A13" s="40"/>
      <c r="B13" s="40"/>
      <c r="C13" s="40"/>
      <c r="D13" s="22" t="s">
        <v>7</v>
      </c>
      <c r="E13" s="22" t="s">
        <v>8</v>
      </c>
      <c r="F13" s="40"/>
      <c r="G13" s="22" t="s">
        <v>7</v>
      </c>
      <c r="H13" s="22" t="s">
        <v>8</v>
      </c>
      <c r="I13" s="40"/>
      <c r="J13" s="22" t="s">
        <v>7</v>
      </c>
      <c r="K13" s="22" t="s">
        <v>8</v>
      </c>
    </row>
    <row r="14" spans="1:11" ht="19.5" x14ac:dyDescent="0.25">
      <c r="A14" s="23">
        <v>1</v>
      </c>
      <c r="B14" s="23">
        <v>2</v>
      </c>
      <c r="C14" s="23">
        <v>3</v>
      </c>
      <c r="D14" s="23">
        <v>4</v>
      </c>
      <c r="E14" s="23">
        <v>5</v>
      </c>
      <c r="F14" s="23">
        <v>7</v>
      </c>
      <c r="G14" s="23">
        <v>8</v>
      </c>
      <c r="H14" s="23">
        <v>9</v>
      </c>
      <c r="I14" s="23">
        <v>10</v>
      </c>
      <c r="J14" s="23">
        <v>11</v>
      </c>
      <c r="K14" s="23">
        <v>12</v>
      </c>
    </row>
    <row r="15" spans="1:11" ht="19.5" x14ac:dyDescent="0.25">
      <c r="A15" s="23"/>
      <c r="B15" s="14" t="s">
        <v>4</v>
      </c>
      <c r="C15" s="15">
        <f t="shared" ref="C15:H15" si="0">C18+C61</f>
        <v>34349</v>
      </c>
      <c r="D15" s="15">
        <f t="shared" si="0"/>
        <v>21559</v>
      </c>
      <c r="E15" s="15">
        <f t="shared" si="0"/>
        <v>12790</v>
      </c>
      <c r="F15" s="15">
        <f t="shared" si="0"/>
        <v>32388.666000000005</v>
      </c>
      <c r="G15" s="15">
        <f t="shared" si="0"/>
        <v>20991.550999999989</v>
      </c>
      <c r="H15" s="15">
        <f t="shared" si="0"/>
        <v>11397.115000000009</v>
      </c>
      <c r="I15" s="15">
        <f>I18+I61+I141</f>
        <v>-1.4097167877480388E-11</v>
      </c>
      <c r="J15" s="15">
        <f>J18+J61+J141</f>
        <v>-1.2505552149377763E-11</v>
      </c>
      <c r="K15" s="15">
        <f>K18+K61+K141</f>
        <v>0</v>
      </c>
    </row>
    <row r="16" spans="1:11" ht="19.5" x14ac:dyDescent="0.25">
      <c r="A16" s="23"/>
      <c r="B16" s="14"/>
      <c r="C16" s="15"/>
      <c r="D16" s="15"/>
      <c r="E16" s="15"/>
      <c r="F16" s="41" t="s">
        <v>6</v>
      </c>
      <c r="G16" s="42"/>
      <c r="H16" s="43"/>
      <c r="I16" s="15"/>
      <c r="J16" s="15"/>
      <c r="K16" s="15"/>
    </row>
    <row r="17" spans="1:11" s="5" customFormat="1" ht="58.5" x14ac:dyDescent="0.25">
      <c r="A17" s="23"/>
      <c r="B17" s="16" t="s">
        <v>110</v>
      </c>
      <c r="C17" s="41"/>
      <c r="D17" s="42"/>
      <c r="E17" s="42"/>
      <c r="F17" s="42"/>
      <c r="G17" s="42"/>
      <c r="H17" s="42"/>
      <c r="I17" s="42"/>
      <c r="J17" s="42"/>
      <c r="K17" s="43"/>
    </row>
    <row r="18" spans="1:11" s="5" customFormat="1" ht="19.5" x14ac:dyDescent="0.25">
      <c r="A18" s="23"/>
      <c r="B18" s="14" t="s">
        <v>10</v>
      </c>
      <c r="C18" s="15">
        <f t="shared" ref="C18:H18" si="1">SUM(C20:C59)</f>
        <v>19500</v>
      </c>
      <c r="D18" s="15">
        <f t="shared" si="1"/>
        <v>17500</v>
      </c>
      <c r="E18" s="15">
        <f t="shared" si="1"/>
        <v>2000</v>
      </c>
      <c r="F18" s="15">
        <f t="shared" si="1"/>
        <v>19451.027999999984</v>
      </c>
      <c r="G18" s="15">
        <f>SUM(G20:G59)</f>
        <v>17455.259999999987</v>
      </c>
      <c r="H18" s="15">
        <f t="shared" si="1"/>
        <v>1995.768</v>
      </c>
      <c r="I18" s="15">
        <f>J18+K18</f>
        <v>-48.972000000012486</v>
      </c>
      <c r="J18" s="15">
        <f>G18-D18</f>
        <v>-44.740000000012515</v>
      </c>
      <c r="K18" s="15">
        <f>H18-E18</f>
        <v>-4.2319999999999709</v>
      </c>
    </row>
    <row r="19" spans="1:11" s="5" customFormat="1" ht="39" x14ac:dyDescent="0.25">
      <c r="A19" s="23"/>
      <c r="B19" s="16" t="s">
        <v>12</v>
      </c>
      <c r="C19" s="15"/>
      <c r="D19" s="15"/>
      <c r="E19" s="15"/>
      <c r="F19" s="15"/>
      <c r="G19" s="15"/>
      <c r="H19" s="15"/>
      <c r="I19" s="15"/>
      <c r="J19" s="15"/>
      <c r="K19" s="15"/>
    </row>
    <row r="20" spans="1:11" s="5" customFormat="1" ht="78" x14ac:dyDescent="0.3">
      <c r="A20" s="23">
        <v>1</v>
      </c>
      <c r="B20" s="8" t="s">
        <v>111</v>
      </c>
      <c r="C20" s="9">
        <f>D20+E20</f>
        <v>500</v>
      </c>
      <c r="D20" s="9"/>
      <c r="E20" s="9">
        <v>500</v>
      </c>
      <c r="F20" s="9">
        <f t="shared" ref="F20:F135" si="2">G20+H20</f>
        <v>498.94200000000001</v>
      </c>
      <c r="G20" s="9"/>
      <c r="H20" s="9">
        <v>498.94200000000001</v>
      </c>
      <c r="I20" s="10">
        <f>J20+K20</f>
        <v>-1.0579999999999927</v>
      </c>
      <c r="J20" s="10">
        <f>G20-D20</f>
        <v>0</v>
      </c>
      <c r="K20" s="10">
        <f>H20-E20</f>
        <v>-1.0579999999999927</v>
      </c>
    </row>
    <row r="21" spans="1:11" s="5" customFormat="1" ht="78" x14ac:dyDescent="0.3">
      <c r="A21" s="23">
        <f>A20+1</f>
        <v>2</v>
      </c>
      <c r="B21" s="8" t="s">
        <v>127</v>
      </c>
      <c r="C21" s="9">
        <f t="shared" ref="C21:C135" si="3">D21+E21</f>
        <v>500</v>
      </c>
      <c r="D21" s="9"/>
      <c r="E21" s="9">
        <v>500</v>
      </c>
      <c r="F21" s="9">
        <f t="shared" si="2"/>
        <v>498.94200000000001</v>
      </c>
      <c r="G21" s="9"/>
      <c r="H21" s="9">
        <v>498.94200000000001</v>
      </c>
      <c r="I21" s="10">
        <f t="shared" ref="I21:I31" si="4">J21+K21</f>
        <v>-1.0579999999999927</v>
      </c>
      <c r="J21" s="10">
        <f t="shared" ref="J21:K31" si="5">G21-D21</f>
        <v>0</v>
      </c>
      <c r="K21" s="10">
        <f t="shared" si="5"/>
        <v>-1.0579999999999927</v>
      </c>
    </row>
    <row r="22" spans="1:11" s="5" customFormat="1" ht="78" x14ac:dyDescent="0.3">
      <c r="A22" s="23">
        <f t="shared" ref="A22:A81" si="6">A21+1</f>
        <v>3</v>
      </c>
      <c r="B22" s="8" t="s">
        <v>128</v>
      </c>
      <c r="C22" s="9">
        <f t="shared" si="3"/>
        <v>500</v>
      </c>
      <c r="D22" s="9"/>
      <c r="E22" s="9">
        <v>500</v>
      </c>
      <c r="F22" s="9">
        <f t="shared" si="2"/>
        <v>498.94200000000001</v>
      </c>
      <c r="G22" s="9"/>
      <c r="H22" s="9">
        <v>498.94200000000001</v>
      </c>
      <c r="I22" s="10">
        <f t="shared" si="4"/>
        <v>-1.0579999999999927</v>
      </c>
      <c r="J22" s="10">
        <f t="shared" si="5"/>
        <v>0</v>
      </c>
      <c r="K22" s="10">
        <f t="shared" si="5"/>
        <v>-1.0579999999999927</v>
      </c>
    </row>
    <row r="23" spans="1:11" s="5" customFormat="1" ht="78" x14ac:dyDescent="0.3">
      <c r="A23" s="23">
        <f t="shared" si="6"/>
        <v>4</v>
      </c>
      <c r="B23" s="8" t="s">
        <v>19</v>
      </c>
      <c r="C23" s="9">
        <f t="shared" si="3"/>
        <v>500</v>
      </c>
      <c r="D23" s="9"/>
      <c r="E23" s="9">
        <v>500</v>
      </c>
      <c r="F23" s="9">
        <f t="shared" si="2"/>
        <v>498.94200000000001</v>
      </c>
      <c r="G23" s="9"/>
      <c r="H23" s="9">
        <v>498.94200000000001</v>
      </c>
      <c r="I23" s="10">
        <f t="shared" si="4"/>
        <v>-1.0579999999999927</v>
      </c>
      <c r="J23" s="10">
        <f t="shared" si="5"/>
        <v>0</v>
      </c>
      <c r="K23" s="10">
        <f t="shared" si="5"/>
        <v>-1.0579999999999927</v>
      </c>
    </row>
    <row r="24" spans="1:11" s="5" customFormat="1" ht="78" x14ac:dyDescent="0.3">
      <c r="A24" s="23">
        <f t="shared" si="6"/>
        <v>5</v>
      </c>
      <c r="B24" s="8" t="s">
        <v>129</v>
      </c>
      <c r="C24" s="9">
        <f t="shared" si="3"/>
        <v>500</v>
      </c>
      <c r="D24" s="9">
        <v>500</v>
      </c>
      <c r="E24" s="9"/>
      <c r="F24" s="9">
        <f t="shared" si="2"/>
        <v>498.94200000000001</v>
      </c>
      <c r="G24" s="9">
        <v>498.94200000000001</v>
      </c>
      <c r="H24" s="9"/>
      <c r="I24" s="10">
        <f t="shared" si="4"/>
        <v>-1.0579999999999927</v>
      </c>
      <c r="J24" s="10">
        <f t="shared" si="5"/>
        <v>-1.0579999999999927</v>
      </c>
      <c r="K24" s="10">
        <f t="shared" si="5"/>
        <v>0</v>
      </c>
    </row>
    <row r="25" spans="1:11" s="5" customFormat="1" ht="78" x14ac:dyDescent="0.3">
      <c r="A25" s="23">
        <f t="shared" si="6"/>
        <v>6</v>
      </c>
      <c r="B25" s="8" t="s">
        <v>130</v>
      </c>
      <c r="C25" s="9">
        <f t="shared" si="3"/>
        <v>500</v>
      </c>
      <c r="D25" s="9">
        <v>500</v>
      </c>
      <c r="E25" s="9"/>
      <c r="F25" s="9">
        <f t="shared" si="2"/>
        <v>498.94200000000001</v>
      </c>
      <c r="G25" s="9">
        <v>498.94200000000001</v>
      </c>
      <c r="H25" s="9"/>
      <c r="I25" s="10">
        <f t="shared" si="4"/>
        <v>-1.0579999999999927</v>
      </c>
      <c r="J25" s="10">
        <f t="shared" si="5"/>
        <v>-1.0579999999999927</v>
      </c>
      <c r="K25" s="10">
        <f t="shared" si="5"/>
        <v>0</v>
      </c>
    </row>
    <row r="26" spans="1:11" s="5" customFormat="1" ht="78" x14ac:dyDescent="0.3">
      <c r="A26" s="23">
        <f t="shared" si="6"/>
        <v>7</v>
      </c>
      <c r="B26" s="8" t="s">
        <v>131</v>
      </c>
      <c r="C26" s="9">
        <f t="shared" si="3"/>
        <v>500</v>
      </c>
      <c r="D26" s="9">
        <v>500</v>
      </c>
      <c r="E26" s="9"/>
      <c r="F26" s="9">
        <f t="shared" si="2"/>
        <v>498.94200000000001</v>
      </c>
      <c r="G26" s="9">
        <v>498.94200000000001</v>
      </c>
      <c r="H26" s="9"/>
      <c r="I26" s="10">
        <f t="shared" si="4"/>
        <v>-1.0579999999999927</v>
      </c>
      <c r="J26" s="10">
        <f t="shared" si="5"/>
        <v>-1.0579999999999927</v>
      </c>
      <c r="K26" s="10">
        <f t="shared" si="5"/>
        <v>0</v>
      </c>
    </row>
    <row r="27" spans="1:11" s="5" customFormat="1" ht="78" x14ac:dyDescent="0.3">
      <c r="A27" s="23">
        <f t="shared" si="6"/>
        <v>8</v>
      </c>
      <c r="B27" s="8" t="s">
        <v>132</v>
      </c>
      <c r="C27" s="9">
        <f t="shared" si="3"/>
        <v>500</v>
      </c>
      <c r="D27" s="9">
        <v>500</v>
      </c>
      <c r="E27" s="9"/>
      <c r="F27" s="9">
        <f t="shared" si="2"/>
        <v>498.94200000000001</v>
      </c>
      <c r="G27" s="9">
        <v>498.94200000000001</v>
      </c>
      <c r="H27" s="9"/>
      <c r="I27" s="10">
        <f>J27+K27</f>
        <v>-1.0579999999999927</v>
      </c>
      <c r="J27" s="10">
        <f t="shared" si="5"/>
        <v>-1.0579999999999927</v>
      </c>
      <c r="K27" s="10">
        <f t="shared" si="5"/>
        <v>0</v>
      </c>
    </row>
    <row r="28" spans="1:11" s="5" customFormat="1" ht="97.5" x14ac:dyDescent="0.3">
      <c r="A28" s="23">
        <f t="shared" si="6"/>
        <v>9</v>
      </c>
      <c r="B28" s="8" t="s">
        <v>133</v>
      </c>
      <c r="C28" s="9">
        <f t="shared" si="3"/>
        <v>500</v>
      </c>
      <c r="D28" s="9">
        <v>500</v>
      </c>
      <c r="E28" s="9"/>
      <c r="F28" s="9">
        <f t="shared" si="2"/>
        <v>498.94200000000001</v>
      </c>
      <c r="G28" s="9">
        <v>498.94200000000001</v>
      </c>
      <c r="H28" s="9"/>
      <c r="I28" s="10">
        <f>J28+K28</f>
        <v>-1.0579999999999927</v>
      </c>
      <c r="J28" s="10">
        <f t="shared" si="5"/>
        <v>-1.0579999999999927</v>
      </c>
      <c r="K28" s="10">
        <f t="shared" si="5"/>
        <v>0</v>
      </c>
    </row>
    <row r="29" spans="1:11" s="5" customFormat="1" ht="78" x14ac:dyDescent="0.3">
      <c r="A29" s="23">
        <f t="shared" si="6"/>
        <v>10</v>
      </c>
      <c r="B29" s="8" t="s">
        <v>20</v>
      </c>
      <c r="C29" s="9">
        <f t="shared" si="3"/>
        <v>500</v>
      </c>
      <c r="D29" s="9">
        <v>500</v>
      </c>
      <c r="E29" s="9"/>
      <c r="F29" s="9">
        <f t="shared" si="2"/>
        <v>498.94200000000001</v>
      </c>
      <c r="G29" s="9">
        <v>498.94200000000001</v>
      </c>
      <c r="H29" s="9"/>
      <c r="I29" s="10">
        <f t="shared" si="4"/>
        <v>-1.0579999999999927</v>
      </c>
      <c r="J29" s="10">
        <f t="shared" si="5"/>
        <v>-1.0579999999999927</v>
      </c>
      <c r="K29" s="10">
        <f t="shared" si="5"/>
        <v>0</v>
      </c>
    </row>
    <row r="30" spans="1:11" s="5" customFormat="1" ht="78" x14ac:dyDescent="0.3">
      <c r="A30" s="23">
        <f t="shared" si="6"/>
        <v>11</v>
      </c>
      <c r="B30" s="8" t="s">
        <v>21</v>
      </c>
      <c r="C30" s="9">
        <f t="shared" si="3"/>
        <v>500</v>
      </c>
      <c r="D30" s="9">
        <v>500</v>
      </c>
      <c r="E30" s="9"/>
      <c r="F30" s="9">
        <f t="shared" si="2"/>
        <v>499</v>
      </c>
      <c r="G30" s="9">
        <v>499</v>
      </c>
      <c r="H30" s="9"/>
      <c r="I30" s="10">
        <f t="shared" si="4"/>
        <v>-1</v>
      </c>
      <c r="J30" s="10">
        <f t="shared" si="5"/>
        <v>-1</v>
      </c>
      <c r="K30" s="10">
        <f t="shared" si="5"/>
        <v>0</v>
      </c>
    </row>
    <row r="31" spans="1:11" s="5" customFormat="1" ht="78" x14ac:dyDescent="0.3">
      <c r="A31" s="23">
        <f t="shared" si="6"/>
        <v>12</v>
      </c>
      <c r="B31" s="8" t="s">
        <v>22</v>
      </c>
      <c r="C31" s="9">
        <f t="shared" si="3"/>
        <v>500</v>
      </c>
      <c r="D31" s="9">
        <v>500</v>
      </c>
      <c r="E31" s="9"/>
      <c r="F31" s="9">
        <f t="shared" si="2"/>
        <v>499</v>
      </c>
      <c r="G31" s="9">
        <v>499</v>
      </c>
      <c r="H31" s="9"/>
      <c r="I31" s="10">
        <f t="shared" si="4"/>
        <v>-1</v>
      </c>
      <c r="J31" s="10">
        <f t="shared" si="5"/>
        <v>-1</v>
      </c>
      <c r="K31" s="10">
        <f t="shared" si="5"/>
        <v>0</v>
      </c>
    </row>
    <row r="32" spans="1:11" s="5" customFormat="1" ht="78" x14ac:dyDescent="0.3">
      <c r="A32" s="23">
        <f t="shared" si="6"/>
        <v>13</v>
      </c>
      <c r="B32" s="8" t="s">
        <v>23</v>
      </c>
      <c r="C32" s="9">
        <f t="shared" si="3"/>
        <v>500</v>
      </c>
      <c r="D32" s="9">
        <v>500</v>
      </c>
      <c r="E32" s="9"/>
      <c r="F32" s="9">
        <f t="shared" si="2"/>
        <v>499</v>
      </c>
      <c r="G32" s="9">
        <v>499</v>
      </c>
      <c r="H32" s="9"/>
      <c r="I32" s="10">
        <f>J32+K32</f>
        <v>-1</v>
      </c>
      <c r="J32" s="10">
        <f>G32-D32</f>
        <v>-1</v>
      </c>
      <c r="K32" s="10">
        <f>H32-E32</f>
        <v>0</v>
      </c>
    </row>
    <row r="33" spans="1:11" s="5" customFormat="1" ht="78" x14ac:dyDescent="0.3">
      <c r="A33" s="23">
        <f t="shared" si="6"/>
        <v>14</v>
      </c>
      <c r="B33" s="8" t="s">
        <v>112</v>
      </c>
      <c r="C33" s="9">
        <f t="shared" si="3"/>
        <v>500</v>
      </c>
      <c r="D33" s="9">
        <v>500</v>
      </c>
      <c r="E33" s="9"/>
      <c r="F33" s="9">
        <f t="shared" si="2"/>
        <v>498.94200000000001</v>
      </c>
      <c r="G33" s="9">
        <v>498.94200000000001</v>
      </c>
      <c r="H33" s="9"/>
      <c r="I33" s="10">
        <f t="shared" ref="I33:I94" si="7">J33+K33</f>
        <v>-1.0579999999999927</v>
      </c>
      <c r="J33" s="10">
        <f t="shared" ref="J33:K48" si="8">G33-D33</f>
        <v>-1.0579999999999927</v>
      </c>
      <c r="K33" s="10">
        <f t="shared" si="8"/>
        <v>0</v>
      </c>
    </row>
    <row r="34" spans="1:11" s="5" customFormat="1" ht="78" x14ac:dyDescent="0.3">
      <c r="A34" s="23">
        <f t="shared" si="6"/>
        <v>15</v>
      </c>
      <c r="B34" s="8" t="s">
        <v>24</v>
      </c>
      <c r="C34" s="9">
        <f t="shared" si="3"/>
        <v>500</v>
      </c>
      <c r="D34" s="9">
        <v>500</v>
      </c>
      <c r="E34" s="9"/>
      <c r="F34" s="9">
        <f t="shared" si="2"/>
        <v>498.94200000000001</v>
      </c>
      <c r="G34" s="9">
        <v>498.94200000000001</v>
      </c>
      <c r="H34" s="9"/>
      <c r="I34" s="10">
        <f t="shared" si="7"/>
        <v>-1.0579999999999927</v>
      </c>
      <c r="J34" s="10">
        <f t="shared" si="8"/>
        <v>-1.0579999999999927</v>
      </c>
      <c r="K34" s="10">
        <f t="shared" si="8"/>
        <v>0</v>
      </c>
    </row>
    <row r="35" spans="1:11" s="5" customFormat="1" ht="78" x14ac:dyDescent="0.3">
      <c r="A35" s="23">
        <f t="shared" si="6"/>
        <v>16</v>
      </c>
      <c r="B35" s="8" t="s">
        <v>134</v>
      </c>
      <c r="C35" s="9">
        <f t="shared" si="3"/>
        <v>500</v>
      </c>
      <c r="D35" s="9">
        <v>500</v>
      </c>
      <c r="E35" s="9"/>
      <c r="F35" s="9">
        <f t="shared" si="2"/>
        <v>498.94200000000001</v>
      </c>
      <c r="G35" s="9">
        <v>498.94200000000001</v>
      </c>
      <c r="H35" s="9"/>
      <c r="I35" s="10">
        <f t="shared" si="7"/>
        <v>-1.0579999999999927</v>
      </c>
      <c r="J35" s="10">
        <f t="shared" si="8"/>
        <v>-1.0579999999999927</v>
      </c>
      <c r="K35" s="10">
        <f t="shared" si="8"/>
        <v>0</v>
      </c>
    </row>
    <row r="36" spans="1:11" s="5" customFormat="1" ht="78" x14ac:dyDescent="0.3">
      <c r="A36" s="23">
        <f t="shared" si="6"/>
        <v>17</v>
      </c>
      <c r="B36" s="8" t="s">
        <v>135</v>
      </c>
      <c r="C36" s="9">
        <f t="shared" si="3"/>
        <v>500</v>
      </c>
      <c r="D36" s="9">
        <v>500</v>
      </c>
      <c r="E36" s="9"/>
      <c r="F36" s="9">
        <f t="shared" si="2"/>
        <v>498.94200000000001</v>
      </c>
      <c r="G36" s="9">
        <v>498.94200000000001</v>
      </c>
      <c r="H36" s="9"/>
      <c r="I36" s="10">
        <f t="shared" si="7"/>
        <v>-1.0579999999999927</v>
      </c>
      <c r="J36" s="10">
        <f t="shared" si="8"/>
        <v>-1.0579999999999927</v>
      </c>
      <c r="K36" s="10">
        <f t="shared" si="8"/>
        <v>0</v>
      </c>
    </row>
    <row r="37" spans="1:11" s="5" customFormat="1" ht="78" x14ac:dyDescent="0.3">
      <c r="A37" s="23">
        <f t="shared" si="6"/>
        <v>18</v>
      </c>
      <c r="B37" s="8" t="s">
        <v>137</v>
      </c>
      <c r="C37" s="9">
        <f t="shared" si="3"/>
        <v>500</v>
      </c>
      <c r="D37" s="9">
        <v>500</v>
      </c>
      <c r="E37" s="9"/>
      <c r="F37" s="9">
        <f t="shared" si="2"/>
        <v>498.94200000000001</v>
      </c>
      <c r="G37" s="9">
        <v>498.94200000000001</v>
      </c>
      <c r="H37" s="9"/>
      <c r="I37" s="10">
        <f t="shared" si="7"/>
        <v>-1.0579999999999927</v>
      </c>
      <c r="J37" s="10">
        <f t="shared" si="8"/>
        <v>-1.0579999999999927</v>
      </c>
      <c r="K37" s="10">
        <f t="shared" si="8"/>
        <v>0</v>
      </c>
    </row>
    <row r="38" spans="1:11" s="5" customFormat="1" ht="78" x14ac:dyDescent="0.3">
      <c r="A38" s="23">
        <f t="shared" si="6"/>
        <v>19</v>
      </c>
      <c r="B38" s="8" t="s">
        <v>25</v>
      </c>
      <c r="C38" s="9">
        <f t="shared" si="3"/>
        <v>500</v>
      </c>
      <c r="D38" s="9">
        <v>500</v>
      </c>
      <c r="E38" s="9"/>
      <c r="F38" s="9">
        <f t="shared" si="2"/>
        <v>498.94200000000001</v>
      </c>
      <c r="G38" s="9">
        <v>498.94200000000001</v>
      </c>
      <c r="H38" s="9"/>
      <c r="I38" s="10">
        <f t="shared" si="7"/>
        <v>-1.0579999999999927</v>
      </c>
      <c r="J38" s="10">
        <f t="shared" si="8"/>
        <v>-1.0579999999999927</v>
      </c>
      <c r="K38" s="10">
        <f t="shared" si="8"/>
        <v>0</v>
      </c>
    </row>
    <row r="39" spans="1:11" s="5" customFormat="1" ht="78" x14ac:dyDescent="0.3">
      <c r="A39" s="23">
        <f t="shared" si="6"/>
        <v>20</v>
      </c>
      <c r="B39" s="8" t="s">
        <v>136</v>
      </c>
      <c r="C39" s="9">
        <f t="shared" si="3"/>
        <v>500</v>
      </c>
      <c r="D39" s="9">
        <v>500</v>
      </c>
      <c r="E39" s="9"/>
      <c r="F39" s="9">
        <f t="shared" si="2"/>
        <v>498.94200000000001</v>
      </c>
      <c r="G39" s="9">
        <v>498.94200000000001</v>
      </c>
      <c r="H39" s="9"/>
      <c r="I39" s="10">
        <f t="shared" si="7"/>
        <v>-1.0579999999999927</v>
      </c>
      <c r="J39" s="10">
        <f t="shared" si="8"/>
        <v>-1.0579999999999927</v>
      </c>
      <c r="K39" s="10">
        <f t="shared" si="8"/>
        <v>0</v>
      </c>
    </row>
    <row r="40" spans="1:11" s="5" customFormat="1" ht="97.5" x14ac:dyDescent="0.3">
      <c r="A40" s="23">
        <f t="shared" si="6"/>
        <v>21</v>
      </c>
      <c r="B40" s="8" t="s">
        <v>138</v>
      </c>
      <c r="C40" s="9">
        <f t="shared" si="3"/>
        <v>500</v>
      </c>
      <c r="D40" s="9">
        <v>500</v>
      </c>
      <c r="E40" s="9"/>
      <c r="F40" s="9">
        <f t="shared" si="2"/>
        <v>498.94200000000001</v>
      </c>
      <c r="G40" s="9">
        <v>498.94200000000001</v>
      </c>
      <c r="H40" s="9"/>
      <c r="I40" s="10">
        <f t="shared" si="7"/>
        <v>-1.0579999999999927</v>
      </c>
      <c r="J40" s="10">
        <f t="shared" si="8"/>
        <v>-1.0579999999999927</v>
      </c>
      <c r="K40" s="10">
        <f t="shared" si="8"/>
        <v>0</v>
      </c>
    </row>
    <row r="41" spans="1:11" s="5" customFormat="1" ht="78" x14ac:dyDescent="0.3">
      <c r="A41" s="23">
        <f t="shared" si="6"/>
        <v>22</v>
      </c>
      <c r="B41" s="8" t="s">
        <v>26</v>
      </c>
      <c r="C41" s="9">
        <f t="shared" si="3"/>
        <v>500</v>
      </c>
      <c r="D41" s="9">
        <v>500</v>
      </c>
      <c r="E41" s="9"/>
      <c r="F41" s="9">
        <f t="shared" si="2"/>
        <v>498.94200000000001</v>
      </c>
      <c r="G41" s="9">
        <v>498.94200000000001</v>
      </c>
      <c r="H41" s="9"/>
      <c r="I41" s="10">
        <f t="shared" si="7"/>
        <v>-1.0579999999999927</v>
      </c>
      <c r="J41" s="10">
        <f t="shared" si="8"/>
        <v>-1.0579999999999927</v>
      </c>
      <c r="K41" s="10">
        <f t="shared" si="8"/>
        <v>0</v>
      </c>
    </row>
    <row r="42" spans="1:11" s="5" customFormat="1" ht="78" x14ac:dyDescent="0.3">
      <c r="A42" s="23">
        <f t="shared" si="6"/>
        <v>23</v>
      </c>
      <c r="B42" s="8" t="s">
        <v>113</v>
      </c>
      <c r="C42" s="9">
        <f t="shared" si="3"/>
        <v>500</v>
      </c>
      <c r="D42" s="9">
        <v>500</v>
      </c>
      <c r="E42" s="9"/>
      <c r="F42" s="9">
        <f t="shared" si="2"/>
        <v>498.94200000000001</v>
      </c>
      <c r="G42" s="9">
        <v>498.94200000000001</v>
      </c>
      <c r="H42" s="9"/>
      <c r="I42" s="10">
        <f t="shared" si="7"/>
        <v>-1.0579999999999927</v>
      </c>
      <c r="J42" s="10">
        <f t="shared" si="8"/>
        <v>-1.0579999999999927</v>
      </c>
      <c r="K42" s="10">
        <f t="shared" si="8"/>
        <v>0</v>
      </c>
    </row>
    <row r="43" spans="1:11" s="5" customFormat="1" ht="78" x14ac:dyDescent="0.3">
      <c r="A43" s="23">
        <f t="shared" si="6"/>
        <v>24</v>
      </c>
      <c r="B43" s="8" t="s">
        <v>27</v>
      </c>
      <c r="C43" s="9">
        <f t="shared" si="3"/>
        <v>500</v>
      </c>
      <c r="D43" s="9">
        <v>500</v>
      </c>
      <c r="E43" s="9"/>
      <c r="F43" s="9">
        <f t="shared" si="2"/>
        <v>498.94200000000001</v>
      </c>
      <c r="G43" s="9">
        <v>498.94200000000001</v>
      </c>
      <c r="H43" s="9"/>
      <c r="I43" s="10">
        <f t="shared" si="7"/>
        <v>-1.0579999999999927</v>
      </c>
      <c r="J43" s="10">
        <f t="shared" si="8"/>
        <v>-1.0579999999999927</v>
      </c>
      <c r="K43" s="10">
        <f t="shared" si="8"/>
        <v>0</v>
      </c>
    </row>
    <row r="44" spans="1:11" s="5" customFormat="1" ht="78" x14ac:dyDescent="0.3">
      <c r="A44" s="23">
        <f t="shared" si="6"/>
        <v>25</v>
      </c>
      <c r="B44" s="8" t="s">
        <v>114</v>
      </c>
      <c r="C44" s="9">
        <f t="shared" si="3"/>
        <v>500</v>
      </c>
      <c r="D44" s="9">
        <v>500</v>
      </c>
      <c r="E44" s="9"/>
      <c r="F44" s="9">
        <f t="shared" si="2"/>
        <v>498.94200000000001</v>
      </c>
      <c r="G44" s="9">
        <v>498.94200000000001</v>
      </c>
      <c r="H44" s="9"/>
      <c r="I44" s="10">
        <f t="shared" si="7"/>
        <v>-1.0579999999999927</v>
      </c>
      <c r="J44" s="10">
        <f t="shared" si="8"/>
        <v>-1.0579999999999927</v>
      </c>
      <c r="K44" s="10">
        <f t="shared" si="8"/>
        <v>0</v>
      </c>
    </row>
    <row r="45" spans="1:11" s="5" customFormat="1" ht="78" x14ac:dyDescent="0.3">
      <c r="A45" s="23">
        <f t="shared" si="6"/>
        <v>26</v>
      </c>
      <c r="B45" s="8" t="s">
        <v>115</v>
      </c>
      <c r="C45" s="9">
        <f t="shared" si="3"/>
        <v>500</v>
      </c>
      <c r="D45" s="9">
        <v>500</v>
      </c>
      <c r="E45" s="9"/>
      <c r="F45" s="9">
        <f t="shared" si="2"/>
        <v>498.94200000000001</v>
      </c>
      <c r="G45" s="9">
        <v>498.94200000000001</v>
      </c>
      <c r="H45" s="9"/>
      <c r="I45" s="10">
        <f t="shared" si="7"/>
        <v>-1.0579999999999927</v>
      </c>
      <c r="J45" s="10">
        <f t="shared" si="8"/>
        <v>-1.0579999999999927</v>
      </c>
      <c r="K45" s="10">
        <f t="shared" si="8"/>
        <v>0</v>
      </c>
    </row>
    <row r="46" spans="1:11" s="5" customFormat="1" ht="78" x14ac:dyDescent="0.3">
      <c r="A46" s="23">
        <f t="shared" si="6"/>
        <v>27</v>
      </c>
      <c r="B46" s="8" t="s">
        <v>116</v>
      </c>
      <c r="C46" s="9">
        <f t="shared" si="3"/>
        <v>500</v>
      </c>
      <c r="D46" s="9">
        <v>500</v>
      </c>
      <c r="E46" s="9"/>
      <c r="F46" s="9">
        <f t="shared" si="2"/>
        <v>498.94200000000001</v>
      </c>
      <c r="G46" s="9">
        <v>498.94200000000001</v>
      </c>
      <c r="H46" s="9"/>
      <c r="I46" s="10">
        <f t="shared" si="7"/>
        <v>-1.0579999999999927</v>
      </c>
      <c r="J46" s="10">
        <f t="shared" si="8"/>
        <v>-1.0579999999999927</v>
      </c>
      <c r="K46" s="10">
        <f t="shared" si="8"/>
        <v>0</v>
      </c>
    </row>
    <row r="47" spans="1:11" s="5" customFormat="1" ht="78" x14ac:dyDescent="0.3">
      <c r="A47" s="23">
        <f t="shared" si="6"/>
        <v>28</v>
      </c>
      <c r="B47" s="8" t="s">
        <v>28</v>
      </c>
      <c r="C47" s="9">
        <f t="shared" si="3"/>
        <v>500</v>
      </c>
      <c r="D47" s="9">
        <v>500</v>
      </c>
      <c r="E47" s="9"/>
      <c r="F47" s="9">
        <f t="shared" si="2"/>
        <v>498.94200000000001</v>
      </c>
      <c r="G47" s="9">
        <v>498.94200000000001</v>
      </c>
      <c r="H47" s="9"/>
      <c r="I47" s="10">
        <f t="shared" si="7"/>
        <v>-1.0579999999999927</v>
      </c>
      <c r="J47" s="10">
        <f t="shared" si="8"/>
        <v>-1.0579999999999927</v>
      </c>
      <c r="K47" s="10">
        <f t="shared" si="8"/>
        <v>0</v>
      </c>
    </row>
    <row r="48" spans="1:11" s="5" customFormat="1" ht="78" x14ac:dyDescent="0.3">
      <c r="A48" s="23">
        <f t="shared" si="6"/>
        <v>29</v>
      </c>
      <c r="B48" s="8" t="s">
        <v>29</v>
      </c>
      <c r="C48" s="9">
        <f t="shared" si="3"/>
        <v>500</v>
      </c>
      <c r="D48" s="9">
        <v>500</v>
      </c>
      <c r="E48" s="9"/>
      <c r="F48" s="9">
        <f t="shared" si="2"/>
        <v>498.94200000000001</v>
      </c>
      <c r="G48" s="9">
        <v>498.94200000000001</v>
      </c>
      <c r="H48" s="9"/>
      <c r="I48" s="10">
        <f t="shared" si="7"/>
        <v>-1.0579999999999927</v>
      </c>
      <c r="J48" s="10">
        <f t="shared" si="8"/>
        <v>-1.0579999999999927</v>
      </c>
      <c r="K48" s="10">
        <f t="shared" si="8"/>
        <v>0</v>
      </c>
    </row>
    <row r="49" spans="1:11" s="5" customFormat="1" ht="78" x14ac:dyDescent="0.3">
      <c r="A49" s="23">
        <f t="shared" si="6"/>
        <v>30</v>
      </c>
      <c r="B49" s="8" t="s">
        <v>117</v>
      </c>
      <c r="C49" s="9">
        <f t="shared" si="3"/>
        <v>500</v>
      </c>
      <c r="D49" s="9">
        <v>500</v>
      </c>
      <c r="E49" s="9"/>
      <c r="F49" s="9">
        <f t="shared" si="2"/>
        <v>498.94200000000001</v>
      </c>
      <c r="G49" s="9">
        <v>498.94200000000001</v>
      </c>
      <c r="H49" s="9"/>
      <c r="I49" s="10">
        <f t="shared" si="7"/>
        <v>-1.0579999999999927</v>
      </c>
      <c r="J49" s="10">
        <f t="shared" ref="J49:K94" si="9">G49-D49</f>
        <v>-1.0579999999999927</v>
      </c>
      <c r="K49" s="10">
        <f t="shared" si="9"/>
        <v>0</v>
      </c>
    </row>
    <row r="50" spans="1:11" s="5" customFormat="1" ht="78" x14ac:dyDescent="0.3">
      <c r="A50" s="23">
        <f t="shared" si="6"/>
        <v>31</v>
      </c>
      <c r="B50" s="8" t="s">
        <v>30</v>
      </c>
      <c r="C50" s="9">
        <f t="shared" si="3"/>
        <v>500</v>
      </c>
      <c r="D50" s="9">
        <v>500</v>
      </c>
      <c r="E50" s="9"/>
      <c r="F50" s="9">
        <f t="shared" si="2"/>
        <v>498.94200000000001</v>
      </c>
      <c r="G50" s="9">
        <v>498.94200000000001</v>
      </c>
      <c r="H50" s="9"/>
      <c r="I50" s="10">
        <f t="shared" si="7"/>
        <v>-1.0579999999999927</v>
      </c>
      <c r="J50" s="10">
        <f t="shared" si="9"/>
        <v>-1.0579999999999927</v>
      </c>
      <c r="K50" s="10">
        <f t="shared" si="9"/>
        <v>0</v>
      </c>
    </row>
    <row r="51" spans="1:11" s="5" customFormat="1" ht="78" x14ac:dyDescent="0.3">
      <c r="A51" s="23">
        <f t="shared" si="6"/>
        <v>32</v>
      </c>
      <c r="B51" s="8" t="s">
        <v>31</v>
      </c>
      <c r="C51" s="9">
        <f t="shared" si="3"/>
        <v>500</v>
      </c>
      <c r="D51" s="9">
        <v>500</v>
      </c>
      <c r="E51" s="9"/>
      <c r="F51" s="9">
        <f t="shared" si="2"/>
        <v>498.94200000000001</v>
      </c>
      <c r="G51" s="9">
        <v>498.94200000000001</v>
      </c>
      <c r="H51" s="9"/>
      <c r="I51" s="10">
        <f t="shared" si="7"/>
        <v>-1.0579999999999927</v>
      </c>
      <c r="J51" s="10">
        <f t="shared" si="9"/>
        <v>-1.0579999999999927</v>
      </c>
      <c r="K51" s="10">
        <f t="shared" si="9"/>
        <v>0</v>
      </c>
    </row>
    <row r="52" spans="1:11" s="5" customFormat="1" ht="78" x14ac:dyDescent="0.3">
      <c r="A52" s="23">
        <f t="shared" si="6"/>
        <v>33</v>
      </c>
      <c r="B52" s="8" t="s">
        <v>32</v>
      </c>
      <c r="C52" s="9">
        <f t="shared" si="3"/>
        <v>500</v>
      </c>
      <c r="D52" s="9">
        <v>500</v>
      </c>
      <c r="E52" s="9"/>
      <c r="F52" s="9">
        <f t="shared" si="2"/>
        <v>498.94200000000001</v>
      </c>
      <c r="G52" s="9">
        <v>498.94200000000001</v>
      </c>
      <c r="H52" s="9"/>
      <c r="I52" s="10">
        <f t="shared" si="7"/>
        <v>-1.0579999999999927</v>
      </c>
      <c r="J52" s="10">
        <f t="shared" si="9"/>
        <v>-1.0579999999999927</v>
      </c>
      <c r="K52" s="10">
        <f t="shared" si="9"/>
        <v>0</v>
      </c>
    </row>
    <row r="53" spans="1:11" s="5" customFormat="1" ht="78" x14ac:dyDescent="0.3">
      <c r="A53" s="23">
        <f t="shared" si="6"/>
        <v>34</v>
      </c>
      <c r="B53" s="8" t="s">
        <v>33</v>
      </c>
      <c r="C53" s="9">
        <f t="shared" si="3"/>
        <v>500</v>
      </c>
      <c r="D53" s="9">
        <v>500</v>
      </c>
      <c r="E53" s="9"/>
      <c r="F53" s="9">
        <f t="shared" si="2"/>
        <v>498.94200000000001</v>
      </c>
      <c r="G53" s="9">
        <v>498.94200000000001</v>
      </c>
      <c r="H53" s="9"/>
      <c r="I53" s="10">
        <f t="shared" si="7"/>
        <v>-1.0579999999999927</v>
      </c>
      <c r="J53" s="10">
        <f t="shared" si="9"/>
        <v>-1.0579999999999927</v>
      </c>
      <c r="K53" s="10">
        <f t="shared" si="9"/>
        <v>0</v>
      </c>
    </row>
    <row r="54" spans="1:11" s="5" customFormat="1" ht="78" x14ac:dyDescent="0.3">
      <c r="A54" s="23">
        <f t="shared" si="6"/>
        <v>35</v>
      </c>
      <c r="B54" s="8" t="s">
        <v>34</v>
      </c>
      <c r="C54" s="9">
        <f t="shared" si="3"/>
        <v>500</v>
      </c>
      <c r="D54" s="9">
        <v>500</v>
      </c>
      <c r="E54" s="9"/>
      <c r="F54" s="9">
        <f t="shared" si="2"/>
        <v>498.94200000000001</v>
      </c>
      <c r="G54" s="9">
        <v>498.94200000000001</v>
      </c>
      <c r="H54" s="9"/>
      <c r="I54" s="10">
        <f t="shared" si="7"/>
        <v>-1.0579999999999927</v>
      </c>
      <c r="J54" s="10">
        <f t="shared" si="9"/>
        <v>-1.0579999999999927</v>
      </c>
      <c r="K54" s="10">
        <f t="shared" si="9"/>
        <v>0</v>
      </c>
    </row>
    <row r="55" spans="1:11" s="5" customFormat="1" ht="78" x14ac:dyDescent="0.3">
      <c r="A55" s="23">
        <f t="shared" si="6"/>
        <v>36</v>
      </c>
      <c r="B55" s="8" t="s">
        <v>118</v>
      </c>
      <c r="C55" s="9">
        <f t="shared" si="3"/>
        <v>500</v>
      </c>
      <c r="D55" s="9">
        <v>500</v>
      </c>
      <c r="E55" s="9"/>
      <c r="F55" s="9">
        <f t="shared" si="2"/>
        <v>498.94200000000001</v>
      </c>
      <c r="G55" s="9">
        <v>498.94200000000001</v>
      </c>
      <c r="H55" s="9"/>
      <c r="I55" s="10">
        <f t="shared" si="7"/>
        <v>-1.0579999999999927</v>
      </c>
      <c r="J55" s="10">
        <f t="shared" si="9"/>
        <v>-1.0579999999999927</v>
      </c>
      <c r="K55" s="10">
        <f t="shared" si="9"/>
        <v>0</v>
      </c>
    </row>
    <row r="56" spans="1:11" s="5" customFormat="1" ht="97.5" x14ac:dyDescent="0.3">
      <c r="A56" s="23">
        <f>A55+1</f>
        <v>37</v>
      </c>
      <c r="B56" s="8" t="s">
        <v>119</v>
      </c>
      <c r="C56" s="9">
        <f t="shared" si="3"/>
        <v>500</v>
      </c>
      <c r="D56" s="9">
        <v>500</v>
      </c>
      <c r="E56" s="9"/>
      <c r="F56" s="9">
        <f t="shared" si="2"/>
        <v>498.94200000000001</v>
      </c>
      <c r="G56" s="9">
        <v>498.94200000000001</v>
      </c>
      <c r="H56" s="9"/>
      <c r="I56" s="10">
        <f t="shared" si="7"/>
        <v>-1.0579999999999927</v>
      </c>
      <c r="J56" s="10">
        <f t="shared" si="9"/>
        <v>-1.0579999999999927</v>
      </c>
      <c r="K56" s="10">
        <f t="shared" si="9"/>
        <v>0</v>
      </c>
    </row>
    <row r="57" spans="1:11" s="5" customFormat="1" ht="97.5" x14ac:dyDescent="0.3">
      <c r="A57" s="23">
        <f t="shared" si="6"/>
        <v>38</v>
      </c>
      <c r="B57" s="8" t="s">
        <v>120</v>
      </c>
      <c r="C57" s="9">
        <f t="shared" si="3"/>
        <v>500</v>
      </c>
      <c r="D57" s="9">
        <v>500</v>
      </c>
      <c r="E57" s="9"/>
      <c r="F57" s="9">
        <f t="shared" si="2"/>
        <v>495</v>
      </c>
      <c r="G57" s="9">
        <v>495</v>
      </c>
      <c r="H57" s="9"/>
      <c r="I57" s="10">
        <f t="shared" si="7"/>
        <v>-5</v>
      </c>
      <c r="J57" s="10">
        <f t="shared" si="9"/>
        <v>-5</v>
      </c>
      <c r="K57" s="10">
        <f t="shared" si="9"/>
        <v>0</v>
      </c>
    </row>
    <row r="58" spans="1:11" s="5" customFormat="1" ht="19.5" x14ac:dyDescent="0.25">
      <c r="A58" s="23"/>
      <c r="B58" s="17" t="s">
        <v>13</v>
      </c>
      <c r="C58" s="9"/>
      <c r="D58" s="9"/>
      <c r="E58" s="9"/>
      <c r="F58" s="9"/>
      <c r="G58" s="9"/>
      <c r="H58" s="9"/>
      <c r="I58" s="10"/>
      <c r="J58" s="10"/>
      <c r="K58" s="10"/>
    </row>
    <row r="59" spans="1:11" s="5" customFormat="1" ht="89.25" customHeight="1" x14ac:dyDescent="0.3">
      <c r="A59" s="23">
        <f>A57+1</f>
        <v>39</v>
      </c>
      <c r="B59" s="8" t="s">
        <v>35</v>
      </c>
      <c r="C59" s="9">
        <f t="shared" si="3"/>
        <v>500</v>
      </c>
      <c r="D59" s="9">
        <v>500</v>
      </c>
      <c r="E59" s="9"/>
      <c r="F59" s="9">
        <f t="shared" si="2"/>
        <v>495</v>
      </c>
      <c r="G59" s="9">
        <v>495</v>
      </c>
      <c r="H59" s="9"/>
      <c r="I59" s="10">
        <f t="shared" si="7"/>
        <v>-5</v>
      </c>
      <c r="J59" s="10">
        <f t="shared" si="9"/>
        <v>-5</v>
      </c>
      <c r="K59" s="10">
        <f t="shared" si="9"/>
        <v>0</v>
      </c>
    </row>
    <row r="60" spans="1:11" s="5" customFormat="1" ht="58.5" x14ac:dyDescent="0.25">
      <c r="A60" s="28"/>
      <c r="B60" s="16" t="s">
        <v>36</v>
      </c>
      <c r="C60" s="9"/>
      <c r="D60" s="9"/>
      <c r="E60" s="9"/>
      <c r="F60" s="9"/>
      <c r="G60" s="9"/>
      <c r="H60" s="9"/>
      <c r="I60" s="10"/>
      <c r="J60" s="10"/>
      <c r="K60" s="10"/>
    </row>
    <row r="61" spans="1:11" s="5" customFormat="1" ht="19.5" x14ac:dyDescent="0.3">
      <c r="A61" s="28"/>
      <c r="B61" s="18" t="s">
        <v>9</v>
      </c>
      <c r="C61" s="15">
        <f t="shared" ref="C61:K61" si="10">SUM(C63:C138)</f>
        <v>14849</v>
      </c>
      <c r="D61" s="15">
        <f t="shared" si="10"/>
        <v>4059</v>
      </c>
      <c r="E61" s="15">
        <f t="shared" si="10"/>
        <v>10790</v>
      </c>
      <c r="F61" s="15">
        <f t="shared" si="10"/>
        <v>12937.638000000019</v>
      </c>
      <c r="G61" s="15">
        <f t="shared" si="10"/>
        <v>3536.2910000000011</v>
      </c>
      <c r="H61" s="15">
        <f t="shared" si="10"/>
        <v>9401.3470000000088</v>
      </c>
      <c r="I61" s="15">
        <f t="shared" si="10"/>
        <v>-1911.3620000000017</v>
      </c>
      <c r="J61" s="15">
        <f t="shared" si="10"/>
        <v>-522.70899999999995</v>
      </c>
      <c r="K61" s="15">
        <f t="shared" si="10"/>
        <v>-1388.6530000000014</v>
      </c>
    </row>
    <row r="62" spans="1:11" s="5" customFormat="1" ht="39" x14ac:dyDescent="0.25">
      <c r="A62" s="28"/>
      <c r="B62" s="16" t="s">
        <v>12</v>
      </c>
      <c r="C62" s="15"/>
      <c r="D62" s="15"/>
      <c r="E62" s="15"/>
      <c r="F62" s="15"/>
      <c r="G62" s="15"/>
      <c r="H62" s="15"/>
      <c r="I62" s="15"/>
      <c r="J62" s="15"/>
      <c r="K62" s="15"/>
    </row>
    <row r="63" spans="1:11" s="6" customFormat="1" ht="78" x14ac:dyDescent="0.3">
      <c r="A63" s="28">
        <f>A59+1</f>
        <v>40</v>
      </c>
      <c r="B63" s="8" t="s">
        <v>37</v>
      </c>
      <c r="C63" s="9">
        <f t="shared" ref="C63:C81" si="11">D63+E63</f>
        <v>99</v>
      </c>
      <c r="D63" s="9">
        <v>99</v>
      </c>
      <c r="E63" s="27"/>
      <c r="F63" s="9">
        <f>G63+H63</f>
        <v>86.251000000000005</v>
      </c>
      <c r="G63" s="9">
        <v>86.251000000000005</v>
      </c>
      <c r="H63" s="9"/>
      <c r="I63" s="10">
        <f>J63+K63</f>
        <v>-12.748999999999995</v>
      </c>
      <c r="J63" s="10">
        <f t="shared" ref="J63:J81" si="12">G63-D63</f>
        <v>-12.748999999999995</v>
      </c>
      <c r="K63" s="10">
        <f t="shared" si="9"/>
        <v>0</v>
      </c>
    </row>
    <row r="64" spans="1:11" s="6" customFormat="1" ht="78" x14ac:dyDescent="0.3">
      <c r="A64" s="23">
        <f t="shared" si="6"/>
        <v>41</v>
      </c>
      <c r="B64" s="8" t="s">
        <v>38</v>
      </c>
      <c r="C64" s="9">
        <f t="shared" si="11"/>
        <v>99</v>
      </c>
      <c r="D64" s="9">
        <v>99</v>
      </c>
      <c r="E64" s="27"/>
      <c r="F64" s="9">
        <f t="shared" ref="F64:F84" si="13">G64+H64</f>
        <v>86.251000000000005</v>
      </c>
      <c r="G64" s="9">
        <v>86.251000000000005</v>
      </c>
      <c r="H64" s="9"/>
      <c r="I64" s="10">
        <f t="shared" ref="I64:I81" si="14">J64+K64</f>
        <v>-12.748999999999995</v>
      </c>
      <c r="J64" s="10">
        <f t="shared" si="12"/>
        <v>-12.748999999999995</v>
      </c>
      <c r="K64" s="10">
        <f t="shared" si="9"/>
        <v>0</v>
      </c>
    </row>
    <row r="65" spans="1:11" s="6" customFormat="1" ht="78" x14ac:dyDescent="0.3">
      <c r="A65" s="23">
        <f t="shared" si="6"/>
        <v>42</v>
      </c>
      <c r="B65" s="8" t="s">
        <v>39</v>
      </c>
      <c r="C65" s="9">
        <f t="shared" si="11"/>
        <v>99</v>
      </c>
      <c r="D65" s="9">
        <v>99</v>
      </c>
      <c r="E65" s="27"/>
      <c r="F65" s="9">
        <f t="shared" si="13"/>
        <v>86.251000000000005</v>
      </c>
      <c r="G65" s="9">
        <v>86.251000000000005</v>
      </c>
      <c r="H65" s="9"/>
      <c r="I65" s="10">
        <f t="shared" si="14"/>
        <v>-12.748999999999995</v>
      </c>
      <c r="J65" s="10">
        <f t="shared" si="12"/>
        <v>-12.748999999999995</v>
      </c>
      <c r="K65" s="10">
        <f t="shared" si="9"/>
        <v>0</v>
      </c>
    </row>
    <row r="66" spans="1:11" s="6" customFormat="1" ht="78" x14ac:dyDescent="0.3">
      <c r="A66" s="23">
        <f t="shared" si="6"/>
        <v>43</v>
      </c>
      <c r="B66" s="8" t="s">
        <v>40</v>
      </c>
      <c r="C66" s="9">
        <f t="shared" si="11"/>
        <v>99</v>
      </c>
      <c r="D66" s="9"/>
      <c r="E66" s="27">
        <f>99</f>
        <v>99</v>
      </c>
      <c r="F66" s="9">
        <f t="shared" si="13"/>
        <v>86.251000000000005</v>
      </c>
      <c r="G66" s="9"/>
      <c r="H66" s="9">
        <v>86.251000000000005</v>
      </c>
      <c r="I66" s="10">
        <f t="shared" si="14"/>
        <v>-12.748999999999995</v>
      </c>
      <c r="J66" s="10">
        <f t="shared" si="12"/>
        <v>0</v>
      </c>
      <c r="K66" s="10">
        <f t="shared" si="9"/>
        <v>-12.748999999999995</v>
      </c>
    </row>
    <row r="67" spans="1:11" s="6" customFormat="1" ht="78" x14ac:dyDescent="0.3">
      <c r="A67" s="23">
        <f t="shared" si="6"/>
        <v>44</v>
      </c>
      <c r="B67" s="8" t="s">
        <v>41</v>
      </c>
      <c r="C67" s="9">
        <f>D67+E67</f>
        <v>99</v>
      </c>
      <c r="D67" s="9"/>
      <c r="E67" s="27">
        <f>99</f>
        <v>99</v>
      </c>
      <c r="F67" s="9">
        <f t="shared" si="13"/>
        <v>86.251000000000005</v>
      </c>
      <c r="G67" s="9"/>
      <c r="H67" s="9">
        <v>86.251000000000005</v>
      </c>
      <c r="I67" s="10">
        <f t="shared" si="14"/>
        <v>-12.748999999999995</v>
      </c>
      <c r="J67" s="10">
        <f t="shared" si="12"/>
        <v>0</v>
      </c>
      <c r="K67" s="10">
        <f t="shared" si="9"/>
        <v>-12.748999999999995</v>
      </c>
    </row>
    <row r="68" spans="1:11" s="6" customFormat="1" ht="78" x14ac:dyDescent="0.3">
      <c r="A68" s="23">
        <f t="shared" si="6"/>
        <v>45</v>
      </c>
      <c r="B68" s="8" t="s">
        <v>42</v>
      </c>
      <c r="C68" s="9">
        <f t="shared" si="11"/>
        <v>198</v>
      </c>
      <c r="D68" s="9"/>
      <c r="E68" s="27">
        <f>198</f>
        <v>198</v>
      </c>
      <c r="F68" s="9">
        <f t="shared" si="13"/>
        <v>172.50200000000001</v>
      </c>
      <c r="G68" s="9"/>
      <c r="H68" s="9">
        <v>172.50200000000001</v>
      </c>
      <c r="I68" s="10">
        <f t="shared" si="14"/>
        <v>-25.49799999999999</v>
      </c>
      <c r="J68" s="10">
        <f>G68-D68</f>
        <v>0</v>
      </c>
      <c r="K68" s="10">
        <f t="shared" si="9"/>
        <v>-25.49799999999999</v>
      </c>
    </row>
    <row r="69" spans="1:11" s="6" customFormat="1" ht="78" x14ac:dyDescent="0.3">
      <c r="A69" s="23">
        <f t="shared" si="6"/>
        <v>46</v>
      </c>
      <c r="B69" s="8" t="s">
        <v>43</v>
      </c>
      <c r="C69" s="9">
        <f t="shared" si="11"/>
        <v>198</v>
      </c>
      <c r="D69" s="9"/>
      <c r="E69" s="27">
        <f>198</f>
        <v>198</v>
      </c>
      <c r="F69" s="9">
        <f t="shared" si="13"/>
        <v>172.50200000000001</v>
      </c>
      <c r="G69" s="9"/>
      <c r="H69" s="9">
        <v>172.50200000000001</v>
      </c>
      <c r="I69" s="10">
        <f t="shared" si="14"/>
        <v>-25.49799999999999</v>
      </c>
      <c r="J69" s="10">
        <f t="shared" si="12"/>
        <v>0</v>
      </c>
      <c r="K69" s="10">
        <f t="shared" si="9"/>
        <v>-25.49799999999999</v>
      </c>
    </row>
    <row r="70" spans="1:11" s="6" customFormat="1" ht="78" x14ac:dyDescent="0.3">
      <c r="A70" s="23">
        <f t="shared" si="6"/>
        <v>47</v>
      </c>
      <c r="B70" s="8" t="s">
        <v>44</v>
      </c>
      <c r="C70" s="9">
        <f t="shared" si="11"/>
        <v>99</v>
      </c>
      <c r="D70" s="9">
        <v>99</v>
      </c>
      <c r="E70" s="27"/>
      <c r="F70" s="9">
        <f t="shared" si="13"/>
        <v>86.251000000000005</v>
      </c>
      <c r="G70" s="9">
        <v>86.251000000000005</v>
      </c>
      <c r="H70" s="9"/>
      <c r="I70" s="10">
        <f t="shared" si="14"/>
        <v>-12.748999999999995</v>
      </c>
      <c r="J70" s="10">
        <f t="shared" si="12"/>
        <v>-12.748999999999995</v>
      </c>
      <c r="K70" s="10">
        <f t="shared" si="9"/>
        <v>0</v>
      </c>
    </row>
    <row r="71" spans="1:11" s="6" customFormat="1" ht="78" x14ac:dyDescent="0.3">
      <c r="A71" s="23">
        <f t="shared" si="6"/>
        <v>48</v>
      </c>
      <c r="B71" s="8" t="s">
        <v>45</v>
      </c>
      <c r="C71" s="9">
        <f t="shared" si="11"/>
        <v>99</v>
      </c>
      <c r="D71" s="9">
        <v>99</v>
      </c>
      <c r="E71" s="27"/>
      <c r="F71" s="9">
        <f t="shared" si="13"/>
        <v>86.251000000000005</v>
      </c>
      <c r="G71" s="9">
        <v>86.251000000000005</v>
      </c>
      <c r="H71" s="9"/>
      <c r="I71" s="10">
        <f t="shared" si="14"/>
        <v>-12.748999999999995</v>
      </c>
      <c r="J71" s="10">
        <f t="shared" si="12"/>
        <v>-12.748999999999995</v>
      </c>
      <c r="K71" s="10">
        <f t="shared" si="9"/>
        <v>0</v>
      </c>
    </row>
    <row r="72" spans="1:11" s="6" customFormat="1" ht="78" x14ac:dyDescent="0.3">
      <c r="A72" s="23">
        <f t="shared" si="6"/>
        <v>49</v>
      </c>
      <c r="B72" s="8" t="s">
        <v>46</v>
      </c>
      <c r="C72" s="9">
        <f t="shared" si="11"/>
        <v>198</v>
      </c>
      <c r="D72" s="9"/>
      <c r="E72" s="27">
        <f>198</f>
        <v>198</v>
      </c>
      <c r="F72" s="9">
        <f t="shared" si="13"/>
        <v>172.50200000000001</v>
      </c>
      <c r="G72" s="9"/>
      <c r="H72" s="9">
        <v>172.50200000000001</v>
      </c>
      <c r="I72" s="10">
        <f t="shared" si="14"/>
        <v>-25.49799999999999</v>
      </c>
      <c r="J72" s="10">
        <f t="shared" si="12"/>
        <v>0</v>
      </c>
      <c r="K72" s="10">
        <f t="shared" si="9"/>
        <v>-25.49799999999999</v>
      </c>
    </row>
    <row r="73" spans="1:11" s="6" customFormat="1" ht="78" x14ac:dyDescent="0.3">
      <c r="A73" s="23">
        <f t="shared" si="6"/>
        <v>50</v>
      </c>
      <c r="B73" s="8" t="s">
        <v>47</v>
      </c>
      <c r="C73" s="9">
        <f t="shared" si="11"/>
        <v>99</v>
      </c>
      <c r="D73" s="9">
        <v>99</v>
      </c>
      <c r="E73" s="27"/>
      <c r="F73" s="9">
        <f t="shared" si="13"/>
        <v>86.251000000000005</v>
      </c>
      <c r="G73" s="9">
        <v>86.251000000000005</v>
      </c>
      <c r="H73" s="9"/>
      <c r="I73" s="10">
        <f t="shared" si="14"/>
        <v>-12.748999999999995</v>
      </c>
      <c r="J73" s="10">
        <f t="shared" si="12"/>
        <v>-12.748999999999995</v>
      </c>
      <c r="K73" s="10">
        <f t="shared" si="9"/>
        <v>0</v>
      </c>
    </row>
    <row r="74" spans="1:11" s="6" customFormat="1" ht="78" x14ac:dyDescent="0.3">
      <c r="A74" s="23">
        <f t="shared" si="6"/>
        <v>51</v>
      </c>
      <c r="B74" s="8" t="s">
        <v>48</v>
      </c>
      <c r="C74" s="9">
        <f t="shared" si="11"/>
        <v>99</v>
      </c>
      <c r="D74" s="9">
        <v>99</v>
      </c>
      <c r="E74" s="27"/>
      <c r="F74" s="9">
        <f t="shared" si="13"/>
        <v>86.251000000000005</v>
      </c>
      <c r="G74" s="9">
        <v>86.251000000000005</v>
      </c>
      <c r="H74" s="9"/>
      <c r="I74" s="10">
        <f t="shared" si="14"/>
        <v>-12.748999999999995</v>
      </c>
      <c r="J74" s="10">
        <f t="shared" si="12"/>
        <v>-12.748999999999995</v>
      </c>
      <c r="K74" s="10">
        <f t="shared" si="9"/>
        <v>0</v>
      </c>
    </row>
    <row r="75" spans="1:11" s="6" customFormat="1" ht="78" x14ac:dyDescent="0.3">
      <c r="A75" s="23">
        <f t="shared" si="6"/>
        <v>52</v>
      </c>
      <c r="B75" s="8" t="s">
        <v>49</v>
      </c>
      <c r="C75" s="9">
        <f t="shared" si="11"/>
        <v>99</v>
      </c>
      <c r="D75" s="9">
        <v>99</v>
      </c>
      <c r="E75" s="27"/>
      <c r="F75" s="9">
        <f t="shared" si="13"/>
        <v>86.251000000000005</v>
      </c>
      <c r="G75" s="9">
        <v>86.251000000000005</v>
      </c>
      <c r="H75" s="9"/>
      <c r="I75" s="10">
        <f t="shared" si="14"/>
        <v>-12.748999999999995</v>
      </c>
      <c r="J75" s="10">
        <f t="shared" si="12"/>
        <v>-12.748999999999995</v>
      </c>
      <c r="K75" s="10">
        <f t="shared" si="9"/>
        <v>0</v>
      </c>
    </row>
    <row r="76" spans="1:11" s="6" customFormat="1" ht="78" x14ac:dyDescent="0.3">
      <c r="A76" s="23">
        <f t="shared" si="6"/>
        <v>53</v>
      </c>
      <c r="B76" s="8" t="s">
        <v>50</v>
      </c>
      <c r="C76" s="9">
        <f t="shared" si="11"/>
        <v>99</v>
      </c>
      <c r="D76" s="9"/>
      <c r="E76" s="27">
        <f>99</f>
        <v>99</v>
      </c>
      <c r="F76" s="9">
        <f t="shared" si="13"/>
        <v>86.251000000000005</v>
      </c>
      <c r="G76" s="9"/>
      <c r="H76" s="9">
        <v>86.251000000000005</v>
      </c>
      <c r="I76" s="10">
        <f t="shared" si="14"/>
        <v>-12.748999999999995</v>
      </c>
      <c r="J76" s="10">
        <f t="shared" si="12"/>
        <v>0</v>
      </c>
      <c r="K76" s="10">
        <f t="shared" si="9"/>
        <v>-12.748999999999995</v>
      </c>
    </row>
    <row r="77" spans="1:11" s="6" customFormat="1" ht="78" x14ac:dyDescent="0.3">
      <c r="A77" s="23">
        <f t="shared" si="6"/>
        <v>54</v>
      </c>
      <c r="B77" s="8" t="s">
        <v>51</v>
      </c>
      <c r="C77" s="9">
        <f t="shared" si="11"/>
        <v>99</v>
      </c>
      <c r="D77" s="9">
        <v>99</v>
      </c>
      <c r="E77" s="27"/>
      <c r="F77" s="9">
        <f t="shared" si="13"/>
        <v>86.251000000000005</v>
      </c>
      <c r="G77" s="9">
        <v>86.251000000000005</v>
      </c>
      <c r="H77" s="9"/>
      <c r="I77" s="10">
        <f t="shared" si="14"/>
        <v>-12.748999999999995</v>
      </c>
      <c r="J77" s="10">
        <f t="shared" si="12"/>
        <v>-12.748999999999995</v>
      </c>
      <c r="K77" s="10">
        <f t="shared" si="9"/>
        <v>0</v>
      </c>
    </row>
    <row r="78" spans="1:11" s="6" customFormat="1" ht="78" x14ac:dyDescent="0.3">
      <c r="A78" s="23">
        <f t="shared" si="6"/>
        <v>55</v>
      </c>
      <c r="B78" s="8" t="s">
        <v>52</v>
      </c>
      <c r="C78" s="9">
        <f t="shared" si="11"/>
        <v>198</v>
      </c>
      <c r="D78" s="9"/>
      <c r="E78" s="27">
        <f>198</f>
        <v>198</v>
      </c>
      <c r="F78" s="9">
        <f t="shared" si="13"/>
        <v>172.50200000000001</v>
      </c>
      <c r="G78" s="9"/>
      <c r="H78" s="9">
        <v>172.50200000000001</v>
      </c>
      <c r="I78" s="10">
        <f t="shared" si="14"/>
        <v>-25.49799999999999</v>
      </c>
      <c r="J78" s="10">
        <f t="shared" si="12"/>
        <v>0</v>
      </c>
      <c r="K78" s="10">
        <f t="shared" si="9"/>
        <v>-25.49799999999999</v>
      </c>
    </row>
    <row r="79" spans="1:11" s="6" customFormat="1" ht="78" x14ac:dyDescent="0.3">
      <c r="A79" s="23">
        <f t="shared" si="6"/>
        <v>56</v>
      </c>
      <c r="B79" s="8" t="s">
        <v>139</v>
      </c>
      <c r="C79" s="9">
        <f t="shared" si="11"/>
        <v>99</v>
      </c>
      <c r="D79" s="9">
        <v>99</v>
      </c>
      <c r="E79" s="27"/>
      <c r="F79" s="9">
        <f t="shared" si="13"/>
        <v>86.251000000000005</v>
      </c>
      <c r="G79" s="9">
        <v>86.251000000000005</v>
      </c>
      <c r="H79" s="9"/>
      <c r="I79" s="10">
        <f t="shared" si="14"/>
        <v>-12.748999999999995</v>
      </c>
      <c r="J79" s="10">
        <f t="shared" si="12"/>
        <v>-12.748999999999995</v>
      </c>
      <c r="K79" s="10">
        <f t="shared" si="9"/>
        <v>0</v>
      </c>
    </row>
    <row r="80" spans="1:11" s="6" customFormat="1" ht="78" x14ac:dyDescent="0.3">
      <c r="A80" s="23">
        <f t="shared" si="6"/>
        <v>57</v>
      </c>
      <c r="B80" s="8" t="s">
        <v>54</v>
      </c>
      <c r="C80" s="9">
        <f t="shared" si="11"/>
        <v>99</v>
      </c>
      <c r="D80" s="9">
        <v>99</v>
      </c>
      <c r="E80" s="27"/>
      <c r="F80" s="9">
        <f t="shared" si="13"/>
        <v>86.251000000000005</v>
      </c>
      <c r="G80" s="9">
        <v>86.251000000000005</v>
      </c>
      <c r="H80" s="9"/>
      <c r="I80" s="10">
        <f t="shared" si="14"/>
        <v>-12.748999999999995</v>
      </c>
      <c r="J80" s="10">
        <f t="shared" si="12"/>
        <v>-12.748999999999995</v>
      </c>
      <c r="K80" s="10">
        <f t="shared" si="9"/>
        <v>0</v>
      </c>
    </row>
    <row r="81" spans="1:11" s="6" customFormat="1" ht="78" x14ac:dyDescent="0.3">
      <c r="A81" s="29">
        <f t="shared" si="6"/>
        <v>58</v>
      </c>
      <c r="B81" s="8" t="s">
        <v>53</v>
      </c>
      <c r="C81" s="9">
        <f t="shared" si="11"/>
        <v>99</v>
      </c>
      <c r="D81" s="9"/>
      <c r="E81" s="27">
        <f>99</f>
        <v>99</v>
      </c>
      <c r="F81" s="9">
        <f t="shared" si="13"/>
        <v>86.251000000000005</v>
      </c>
      <c r="G81" s="9"/>
      <c r="H81" s="9">
        <v>86.251000000000005</v>
      </c>
      <c r="I81" s="10">
        <f t="shared" si="14"/>
        <v>-12.748999999999995</v>
      </c>
      <c r="J81" s="10">
        <f t="shared" si="12"/>
        <v>0</v>
      </c>
      <c r="K81" s="10">
        <f t="shared" si="9"/>
        <v>-12.748999999999995</v>
      </c>
    </row>
    <row r="82" spans="1:11" s="5" customFormat="1" ht="19.5" x14ac:dyDescent="0.25">
      <c r="A82" s="26"/>
      <c r="B82" s="17" t="s">
        <v>13</v>
      </c>
      <c r="C82" s="9"/>
      <c r="D82" s="9"/>
      <c r="E82" s="27"/>
      <c r="F82" s="9"/>
      <c r="G82" s="9"/>
      <c r="H82" s="9"/>
      <c r="I82" s="10"/>
      <c r="J82" s="10"/>
      <c r="K82" s="10"/>
    </row>
    <row r="83" spans="1:11" s="5" customFormat="1" ht="78" x14ac:dyDescent="0.3">
      <c r="A83" s="28">
        <f>A81+1</f>
        <v>59</v>
      </c>
      <c r="B83" s="24" t="s">
        <v>55</v>
      </c>
      <c r="C83" s="30">
        <f t="shared" ref="C83" si="15">D83+E83</f>
        <v>99</v>
      </c>
      <c r="D83" s="30">
        <v>99</v>
      </c>
      <c r="E83" s="30"/>
      <c r="F83" s="30">
        <f t="shared" ref="F83" si="16">G83+H83</f>
        <v>86.251000000000005</v>
      </c>
      <c r="G83" s="30">
        <v>86.251000000000005</v>
      </c>
      <c r="H83" s="30"/>
      <c r="I83" s="31">
        <f t="shared" ref="I83" si="17">J83+K83</f>
        <v>-12.748999999999995</v>
      </c>
      <c r="J83" s="31">
        <f t="shared" ref="J83:K83" si="18">G83-D83</f>
        <v>-12.748999999999995</v>
      </c>
      <c r="K83" s="31">
        <f t="shared" si="18"/>
        <v>0</v>
      </c>
    </row>
    <row r="84" spans="1:11" s="6" customFormat="1" ht="78" x14ac:dyDescent="0.3">
      <c r="A84" s="28">
        <f>A83+1</f>
        <v>60</v>
      </c>
      <c r="B84" s="8" t="s">
        <v>56</v>
      </c>
      <c r="C84" s="9">
        <f>D84+E84</f>
        <v>296</v>
      </c>
      <c r="D84" s="9"/>
      <c r="E84" s="27">
        <f>296</f>
        <v>296</v>
      </c>
      <c r="F84" s="9">
        <f t="shared" si="13"/>
        <v>258.75200000000001</v>
      </c>
      <c r="G84" s="9"/>
      <c r="H84" s="9">
        <v>258.75200000000001</v>
      </c>
      <c r="I84" s="10">
        <f t="shared" si="7"/>
        <v>-37.24799999999999</v>
      </c>
      <c r="J84" s="10">
        <f t="shared" si="9"/>
        <v>0</v>
      </c>
      <c r="K84" s="10">
        <f t="shared" si="9"/>
        <v>-37.24799999999999</v>
      </c>
    </row>
    <row r="85" spans="1:11" s="6" customFormat="1" ht="78" x14ac:dyDescent="0.3">
      <c r="A85" s="23">
        <f t="shared" ref="A85:A127" si="19">A84+1</f>
        <v>61</v>
      </c>
      <c r="B85" s="8" t="s">
        <v>57</v>
      </c>
      <c r="C85" s="9">
        <f t="shared" si="3"/>
        <v>99</v>
      </c>
      <c r="D85" s="9"/>
      <c r="E85" s="27">
        <f>198-99</f>
        <v>99</v>
      </c>
      <c r="F85" s="9">
        <f t="shared" si="2"/>
        <v>86.251000000000005</v>
      </c>
      <c r="G85" s="9"/>
      <c r="H85" s="9">
        <v>86.251000000000005</v>
      </c>
      <c r="I85" s="10">
        <f t="shared" si="7"/>
        <v>-12.748999999999995</v>
      </c>
      <c r="J85" s="10">
        <f t="shared" si="9"/>
        <v>0</v>
      </c>
      <c r="K85" s="10">
        <f t="shared" si="9"/>
        <v>-12.748999999999995</v>
      </c>
    </row>
    <row r="86" spans="1:11" s="6" customFormat="1" ht="78" x14ac:dyDescent="0.3">
      <c r="A86" s="28">
        <f t="shared" si="19"/>
        <v>62</v>
      </c>
      <c r="B86" s="24" t="s">
        <v>58</v>
      </c>
      <c r="C86" s="30">
        <f t="shared" si="3"/>
        <v>99</v>
      </c>
      <c r="D86" s="30">
        <v>99</v>
      </c>
      <c r="E86" s="30"/>
      <c r="F86" s="30">
        <f t="shared" si="2"/>
        <v>86.251000000000005</v>
      </c>
      <c r="G86" s="30">
        <v>86.251000000000005</v>
      </c>
      <c r="H86" s="30"/>
      <c r="I86" s="31">
        <f t="shared" si="7"/>
        <v>-12.748999999999995</v>
      </c>
      <c r="J86" s="31">
        <f t="shared" si="9"/>
        <v>-12.748999999999995</v>
      </c>
      <c r="K86" s="31">
        <f t="shared" si="9"/>
        <v>0</v>
      </c>
    </row>
    <row r="87" spans="1:11" s="6" customFormat="1" ht="78" x14ac:dyDescent="0.3">
      <c r="A87" s="28">
        <f t="shared" si="19"/>
        <v>63</v>
      </c>
      <c r="B87" s="24" t="s">
        <v>59</v>
      </c>
      <c r="C87" s="30">
        <f t="shared" si="3"/>
        <v>99</v>
      </c>
      <c r="D87" s="30">
        <v>99</v>
      </c>
      <c r="E87" s="30"/>
      <c r="F87" s="30">
        <f t="shared" si="2"/>
        <v>86.251000000000005</v>
      </c>
      <c r="G87" s="30">
        <v>86.251000000000005</v>
      </c>
      <c r="H87" s="30"/>
      <c r="I87" s="31">
        <f t="shared" si="7"/>
        <v>-12.748999999999995</v>
      </c>
      <c r="J87" s="31">
        <f t="shared" si="9"/>
        <v>-12.748999999999995</v>
      </c>
      <c r="K87" s="31">
        <f t="shared" si="9"/>
        <v>0</v>
      </c>
    </row>
    <row r="88" spans="1:11" s="6" customFormat="1" ht="78" x14ac:dyDescent="0.3">
      <c r="A88" s="28">
        <f t="shared" si="19"/>
        <v>64</v>
      </c>
      <c r="B88" s="24" t="s">
        <v>60</v>
      </c>
      <c r="C88" s="30">
        <f t="shared" si="3"/>
        <v>99</v>
      </c>
      <c r="D88" s="30">
        <v>99</v>
      </c>
      <c r="E88" s="30"/>
      <c r="F88" s="30">
        <f t="shared" si="2"/>
        <v>86.251000000000005</v>
      </c>
      <c r="G88" s="30">
        <v>86.251000000000005</v>
      </c>
      <c r="H88" s="30"/>
      <c r="I88" s="31">
        <f t="shared" si="7"/>
        <v>-12.748999999999995</v>
      </c>
      <c r="J88" s="31">
        <f t="shared" si="9"/>
        <v>-12.748999999999995</v>
      </c>
      <c r="K88" s="31">
        <f t="shared" si="9"/>
        <v>0</v>
      </c>
    </row>
    <row r="89" spans="1:11" s="6" customFormat="1" ht="78" x14ac:dyDescent="0.3">
      <c r="A89" s="28">
        <f t="shared" si="19"/>
        <v>65</v>
      </c>
      <c r="B89" s="8" t="s">
        <v>61</v>
      </c>
      <c r="C89" s="9">
        <f t="shared" si="3"/>
        <v>99</v>
      </c>
      <c r="D89" s="9"/>
      <c r="E89" s="27">
        <f>198-99</f>
        <v>99</v>
      </c>
      <c r="F89" s="9">
        <f t="shared" si="2"/>
        <v>86.251000000000005</v>
      </c>
      <c r="G89" s="9"/>
      <c r="H89" s="9">
        <v>86.251000000000005</v>
      </c>
      <c r="I89" s="10">
        <f t="shared" si="7"/>
        <v>-12.748999999999995</v>
      </c>
      <c r="J89" s="10">
        <f t="shared" si="9"/>
        <v>0</v>
      </c>
      <c r="K89" s="10">
        <f t="shared" si="9"/>
        <v>-12.748999999999995</v>
      </c>
    </row>
    <row r="90" spans="1:11" s="6" customFormat="1" ht="78" x14ac:dyDescent="0.3">
      <c r="A90" s="23">
        <f t="shared" si="19"/>
        <v>66</v>
      </c>
      <c r="B90" s="8" t="s">
        <v>62</v>
      </c>
      <c r="C90" s="9">
        <f t="shared" si="3"/>
        <v>297</v>
      </c>
      <c r="D90" s="9"/>
      <c r="E90" s="27">
        <f>297</f>
        <v>297</v>
      </c>
      <c r="F90" s="9">
        <f t="shared" si="2"/>
        <v>258.75200000000001</v>
      </c>
      <c r="G90" s="9"/>
      <c r="H90" s="9">
        <v>258.75200000000001</v>
      </c>
      <c r="I90" s="10">
        <f t="shared" si="7"/>
        <v>-38.24799999999999</v>
      </c>
      <c r="J90" s="10">
        <f t="shared" si="9"/>
        <v>0</v>
      </c>
      <c r="K90" s="10">
        <f t="shared" si="9"/>
        <v>-38.24799999999999</v>
      </c>
    </row>
    <row r="91" spans="1:11" s="6" customFormat="1" ht="78" x14ac:dyDescent="0.3">
      <c r="A91" s="23">
        <f t="shared" si="19"/>
        <v>67</v>
      </c>
      <c r="B91" s="8" t="s">
        <v>121</v>
      </c>
      <c r="C91" s="9">
        <f t="shared" si="3"/>
        <v>297</v>
      </c>
      <c r="D91" s="9"/>
      <c r="E91" s="27">
        <f>297</f>
        <v>297</v>
      </c>
      <c r="F91" s="9">
        <f t="shared" si="2"/>
        <v>258.75200000000001</v>
      </c>
      <c r="G91" s="9"/>
      <c r="H91" s="9">
        <v>258.75200000000001</v>
      </c>
      <c r="I91" s="10">
        <f t="shared" si="7"/>
        <v>-38.24799999999999</v>
      </c>
      <c r="J91" s="10">
        <f>G91-D91</f>
        <v>0</v>
      </c>
      <c r="K91" s="10">
        <f t="shared" si="9"/>
        <v>-38.24799999999999</v>
      </c>
    </row>
    <row r="92" spans="1:11" s="6" customFormat="1" ht="78" x14ac:dyDescent="0.3">
      <c r="A92" s="23">
        <f t="shared" si="19"/>
        <v>68</v>
      </c>
      <c r="B92" s="8" t="s">
        <v>63</v>
      </c>
      <c r="C92" s="9">
        <f t="shared" si="3"/>
        <v>99</v>
      </c>
      <c r="D92" s="9"/>
      <c r="E92" s="27">
        <f>99</f>
        <v>99</v>
      </c>
      <c r="F92" s="9">
        <f t="shared" si="2"/>
        <v>86.251000000000005</v>
      </c>
      <c r="G92" s="9"/>
      <c r="H92" s="9">
        <v>86.251000000000005</v>
      </c>
      <c r="I92" s="10">
        <f t="shared" si="7"/>
        <v>-12.748999999999995</v>
      </c>
      <c r="J92" s="10">
        <f t="shared" ref="J92:K106" si="20">G92-D92</f>
        <v>0</v>
      </c>
      <c r="K92" s="10">
        <f t="shared" si="9"/>
        <v>-12.748999999999995</v>
      </c>
    </row>
    <row r="93" spans="1:11" s="6" customFormat="1" ht="78" x14ac:dyDescent="0.3">
      <c r="A93" s="23">
        <f t="shared" si="19"/>
        <v>69</v>
      </c>
      <c r="B93" s="8" t="s">
        <v>140</v>
      </c>
      <c r="C93" s="9">
        <f t="shared" si="3"/>
        <v>297</v>
      </c>
      <c r="D93" s="9">
        <f>297-198</f>
        <v>99</v>
      </c>
      <c r="E93" s="27">
        <f>198</f>
        <v>198</v>
      </c>
      <c r="F93" s="9">
        <f t="shared" si="2"/>
        <v>258.75300000000004</v>
      </c>
      <c r="G93" s="9">
        <v>86.251000000000005</v>
      </c>
      <c r="H93" s="9">
        <v>172.50200000000001</v>
      </c>
      <c r="I93" s="10">
        <f t="shared" si="7"/>
        <v>-38.246999999999986</v>
      </c>
      <c r="J93" s="10">
        <f t="shared" si="20"/>
        <v>-12.748999999999995</v>
      </c>
      <c r="K93" s="10">
        <f t="shared" si="9"/>
        <v>-25.49799999999999</v>
      </c>
    </row>
    <row r="94" spans="1:11" s="6" customFormat="1" ht="78" x14ac:dyDescent="0.3">
      <c r="A94" s="23">
        <f t="shared" si="19"/>
        <v>70</v>
      </c>
      <c r="B94" s="8" t="s">
        <v>141</v>
      </c>
      <c r="C94" s="9">
        <f t="shared" si="3"/>
        <v>297</v>
      </c>
      <c r="D94" s="9">
        <f>297-198</f>
        <v>99</v>
      </c>
      <c r="E94" s="27">
        <f>198</f>
        <v>198</v>
      </c>
      <c r="F94" s="9">
        <f t="shared" si="2"/>
        <v>258.75300000000004</v>
      </c>
      <c r="G94" s="9">
        <v>86.251000000000005</v>
      </c>
      <c r="H94" s="9">
        <v>172.50200000000001</v>
      </c>
      <c r="I94" s="10">
        <f t="shared" si="7"/>
        <v>-38.246999999999986</v>
      </c>
      <c r="J94" s="10">
        <f t="shared" si="20"/>
        <v>-12.748999999999995</v>
      </c>
      <c r="K94" s="10">
        <f t="shared" si="9"/>
        <v>-25.49799999999999</v>
      </c>
    </row>
    <row r="95" spans="1:11" s="6" customFormat="1" ht="78" x14ac:dyDescent="0.3">
      <c r="A95" s="28">
        <f t="shared" si="19"/>
        <v>71</v>
      </c>
      <c r="B95" s="24" t="s">
        <v>64</v>
      </c>
      <c r="C95" s="30">
        <f t="shared" si="3"/>
        <v>99</v>
      </c>
      <c r="D95" s="30">
        <v>99</v>
      </c>
      <c r="E95" s="30"/>
      <c r="F95" s="30">
        <f t="shared" si="2"/>
        <v>86.251000000000005</v>
      </c>
      <c r="G95" s="30">
        <v>86.251000000000005</v>
      </c>
      <c r="H95" s="30"/>
      <c r="I95" s="31">
        <f t="shared" ref="I95" si="21">J95+K95</f>
        <v>-12.748999999999995</v>
      </c>
      <c r="J95" s="31">
        <f t="shared" si="20"/>
        <v>-12.748999999999995</v>
      </c>
      <c r="K95" s="31">
        <f t="shared" si="20"/>
        <v>0</v>
      </c>
    </row>
    <row r="96" spans="1:11" s="6" customFormat="1" ht="78" x14ac:dyDescent="0.3">
      <c r="A96" s="28">
        <f t="shared" si="19"/>
        <v>72</v>
      </c>
      <c r="B96" s="8" t="s">
        <v>65</v>
      </c>
      <c r="C96" s="9">
        <f t="shared" si="3"/>
        <v>198</v>
      </c>
      <c r="D96" s="9"/>
      <c r="E96" s="27">
        <f>198</f>
        <v>198</v>
      </c>
      <c r="F96" s="9">
        <f t="shared" si="2"/>
        <v>172.50200000000001</v>
      </c>
      <c r="G96" s="9"/>
      <c r="H96" s="9">
        <v>172.50200000000001</v>
      </c>
      <c r="I96" s="10">
        <f t="shared" ref="I96:I134" si="22">J96+K96</f>
        <v>-25.49799999999999</v>
      </c>
      <c r="J96" s="10">
        <f t="shared" si="20"/>
        <v>0</v>
      </c>
      <c r="K96" s="10">
        <f t="shared" si="20"/>
        <v>-25.49799999999999</v>
      </c>
    </row>
    <row r="97" spans="1:11" s="6" customFormat="1" ht="78" x14ac:dyDescent="0.3">
      <c r="A97" s="23">
        <f t="shared" si="19"/>
        <v>73</v>
      </c>
      <c r="B97" s="8" t="s">
        <v>66</v>
      </c>
      <c r="C97" s="9">
        <f t="shared" si="3"/>
        <v>198</v>
      </c>
      <c r="D97" s="9"/>
      <c r="E97" s="27">
        <f>198</f>
        <v>198</v>
      </c>
      <c r="F97" s="9">
        <f t="shared" si="2"/>
        <v>172.50200000000001</v>
      </c>
      <c r="G97" s="9"/>
      <c r="H97" s="9">
        <v>172.50200000000001</v>
      </c>
      <c r="I97" s="10">
        <f t="shared" si="22"/>
        <v>-25.49799999999999</v>
      </c>
      <c r="J97" s="10">
        <f t="shared" si="20"/>
        <v>0</v>
      </c>
      <c r="K97" s="10">
        <f t="shared" si="20"/>
        <v>-25.49799999999999</v>
      </c>
    </row>
    <row r="98" spans="1:11" s="6" customFormat="1" ht="78" x14ac:dyDescent="0.3">
      <c r="A98" s="23">
        <f t="shared" si="19"/>
        <v>74</v>
      </c>
      <c r="B98" s="8" t="s">
        <v>67</v>
      </c>
      <c r="C98" s="9">
        <f t="shared" si="3"/>
        <v>198</v>
      </c>
      <c r="D98" s="9"/>
      <c r="E98" s="27">
        <f>198</f>
        <v>198</v>
      </c>
      <c r="F98" s="9">
        <f t="shared" si="2"/>
        <v>172.50200000000001</v>
      </c>
      <c r="G98" s="9"/>
      <c r="H98" s="9">
        <v>172.50200000000001</v>
      </c>
      <c r="I98" s="10">
        <f t="shared" si="22"/>
        <v>-25.49799999999999</v>
      </c>
      <c r="J98" s="10">
        <f t="shared" si="20"/>
        <v>0</v>
      </c>
      <c r="K98" s="10">
        <f t="shared" si="20"/>
        <v>-25.49799999999999</v>
      </c>
    </row>
    <row r="99" spans="1:11" s="6" customFormat="1" ht="78" x14ac:dyDescent="0.3">
      <c r="A99" s="23">
        <f t="shared" si="19"/>
        <v>75</v>
      </c>
      <c r="B99" s="8" t="s">
        <v>68</v>
      </c>
      <c r="C99" s="9">
        <f t="shared" si="3"/>
        <v>198</v>
      </c>
      <c r="D99" s="9"/>
      <c r="E99" s="27">
        <f>198</f>
        <v>198</v>
      </c>
      <c r="F99" s="9">
        <f t="shared" si="2"/>
        <v>172.50200000000001</v>
      </c>
      <c r="G99" s="9"/>
      <c r="H99" s="9">
        <v>172.50200000000001</v>
      </c>
      <c r="I99" s="10">
        <f t="shared" si="22"/>
        <v>-25.49799999999999</v>
      </c>
      <c r="J99" s="10">
        <f t="shared" si="20"/>
        <v>0</v>
      </c>
      <c r="K99" s="10">
        <f t="shared" si="20"/>
        <v>-25.49799999999999</v>
      </c>
    </row>
    <row r="100" spans="1:11" s="6" customFormat="1" ht="78" x14ac:dyDescent="0.3">
      <c r="A100" s="23">
        <f t="shared" si="19"/>
        <v>76</v>
      </c>
      <c r="B100" s="8" t="s">
        <v>69</v>
      </c>
      <c r="C100" s="9">
        <f t="shared" si="3"/>
        <v>99</v>
      </c>
      <c r="D100" s="9"/>
      <c r="E100" s="27">
        <f>99</f>
        <v>99</v>
      </c>
      <c r="F100" s="9">
        <f t="shared" si="2"/>
        <v>86.251000000000005</v>
      </c>
      <c r="G100" s="9"/>
      <c r="H100" s="9">
        <v>86.251000000000005</v>
      </c>
      <c r="I100" s="10">
        <f t="shared" si="22"/>
        <v>-12.748999999999995</v>
      </c>
      <c r="J100" s="10">
        <f t="shared" si="20"/>
        <v>0</v>
      </c>
      <c r="K100" s="10">
        <f t="shared" si="20"/>
        <v>-12.748999999999995</v>
      </c>
    </row>
    <row r="101" spans="1:11" s="6" customFormat="1" ht="78" x14ac:dyDescent="0.3">
      <c r="A101" s="23">
        <f t="shared" si="19"/>
        <v>77</v>
      </c>
      <c r="B101" s="8" t="s">
        <v>70</v>
      </c>
      <c r="C101" s="9">
        <f t="shared" si="3"/>
        <v>99</v>
      </c>
      <c r="D101" s="9"/>
      <c r="E101" s="27">
        <f>99</f>
        <v>99</v>
      </c>
      <c r="F101" s="9">
        <f t="shared" si="2"/>
        <v>86.251000000000005</v>
      </c>
      <c r="G101" s="9"/>
      <c r="H101" s="9">
        <v>86.251000000000005</v>
      </c>
      <c r="I101" s="10">
        <f t="shared" si="22"/>
        <v>-12.748999999999995</v>
      </c>
      <c r="J101" s="10">
        <f t="shared" si="20"/>
        <v>0</v>
      </c>
      <c r="K101" s="10">
        <f t="shared" si="20"/>
        <v>-12.748999999999995</v>
      </c>
    </row>
    <row r="102" spans="1:11" s="6" customFormat="1" ht="78" x14ac:dyDescent="0.3">
      <c r="A102" s="23">
        <f t="shared" si="19"/>
        <v>78</v>
      </c>
      <c r="B102" s="8" t="s">
        <v>71</v>
      </c>
      <c r="C102" s="9">
        <f t="shared" si="3"/>
        <v>99</v>
      </c>
      <c r="D102" s="9"/>
      <c r="E102" s="27">
        <f>99</f>
        <v>99</v>
      </c>
      <c r="F102" s="9">
        <f t="shared" si="2"/>
        <v>86.251000000000005</v>
      </c>
      <c r="G102" s="9"/>
      <c r="H102" s="9">
        <v>86.251000000000005</v>
      </c>
      <c r="I102" s="10">
        <f t="shared" si="22"/>
        <v>-12.748999999999995</v>
      </c>
      <c r="J102" s="10">
        <f t="shared" si="20"/>
        <v>0</v>
      </c>
      <c r="K102" s="10">
        <f t="shared" si="20"/>
        <v>-12.748999999999995</v>
      </c>
    </row>
    <row r="103" spans="1:11" s="6" customFormat="1" ht="78" x14ac:dyDescent="0.3">
      <c r="A103" s="23">
        <f t="shared" si="19"/>
        <v>79</v>
      </c>
      <c r="B103" s="8" t="s">
        <v>72</v>
      </c>
      <c r="C103" s="9">
        <f t="shared" si="3"/>
        <v>198</v>
      </c>
      <c r="D103" s="9"/>
      <c r="E103" s="27">
        <f>198</f>
        <v>198</v>
      </c>
      <c r="F103" s="9">
        <f t="shared" si="2"/>
        <v>172.50200000000001</v>
      </c>
      <c r="G103" s="9"/>
      <c r="H103" s="9">
        <v>172.50200000000001</v>
      </c>
      <c r="I103" s="10">
        <f t="shared" si="22"/>
        <v>-25.49799999999999</v>
      </c>
      <c r="J103" s="10">
        <f t="shared" si="20"/>
        <v>0</v>
      </c>
      <c r="K103" s="10">
        <f t="shared" si="20"/>
        <v>-25.49799999999999</v>
      </c>
    </row>
    <row r="104" spans="1:11" s="5" customFormat="1" ht="78" x14ac:dyDescent="0.3">
      <c r="A104" s="23">
        <f t="shared" si="19"/>
        <v>80</v>
      </c>
      <c r="B104" s="8" t="s">
        <v>73</v>
      </c>
      <c r="C104" s="9">
        <f t="shared" si="3"/>
        <v>297</v>
      </c>
      <c r="D104" s="9"/>
      <c r="E104" s="27">
        <f>297</f>
        <v>297</v>
      </c>
      <c r="F104" s="9">
        <f t="shared" si="2"/>
        <v>258.75200000000001</v>
      </c>
      <c r="G104" s="9"/>
      <c r="H104" s="9">
        <v>258.75200000000001</v>
      </c>
      <c r="I104" s="10">
        <f t="shared" si="22"/>
        <v>-38.24799999999999</v>
      </c>
      <c r="J104" s="10">
        <f t="shared" si="20"/>
        <v>0</v>
      </c>
      <c r="K104" s="10">
        <f t="shared" si="20"/>
        <v>-38.24799999999999</v>
      </c>
    </row>
    <row r="105" spans="1:11" s="6" customFormat="1" ht="78" x14ac:dyDescent="0.3">
      <c r="A105" s="25">
        <f t="shared" si="19"/>
        <v>81</v>
      </c>
      <c r="B105" s="8" t="s">
        <v>74</v>
      </c>
      <c r="C105" s="9">
        <f t="shared" si="3"/>
        <v>198</v>
      </c>
      <c r="D105" s="9"/>
      <c r="E105" s="27">
        <f>198</f>
        <v>198</v>
      </c>
      <c r="F105" s="9">
        <f t="shared" si="2"/>
        <v>172.50200000000001</v>
      </c>
      <c r="G105" s="9"/>
      <c r="H105" s="9">
        <v>172.50200000000001</v>
      </c>
      <c r="I105" s="10">
        <f t="shared" si="22"/>
        <v>-25.49799999999999</v>
      </c>
      <c r="J105" s="10">
        <f t="shared" si="20"/>
        <v>0</v>
      </c>
      <c r="K105" s="10">
        <f t="shared" si="20"/>
        <v>-25.49799999999999</v>
      </c>
    </row>
    <row r="106" spans="1:11" s="6" customFormat="1" ht="78" x14ac:dyDescent="0.3">
      <c r="A106" s="25">
        <f t="shared" si="19"/>
        <v>82</v>
      </c>
      <c r="B106" s="8" t="s">
        <v>75</v>
      </c>
      <c r="C106" s="9">
        <f t="shared" si="3"/>
        <v>198</v>
      </c>
      <c r="D106" s="9"/>
      <c r="E106" s="27">
        <f>198</f>
        <v>198</v>
      </c>
      <c r="F106" s="9">
        <f t="shared" si="2"/>
        <v>172.50200000000001</v>
      </c>
      <c r="G106" s="9"/>
      <c r="H106" s="9">
        <v>172.50200000000001</v>
      </c>
      <c r="I106" s="10">
        <f t="shared" si="22"/>
        <v>-25.49799999999999</v>
      </c>
      <c r="J106" s="10">
        <f t="shared" si="20"/>
        <v>0</v>
      </c>
      <c r="K106" s="10">
        <f t="shared" si="20"/>
        <v>-25.49799999999999</v>
      </c>
    </row>
    <row r="107" spans="1:11" s="5" customFormat="1" ht="78" x14ac:dyDescent="0.3">
      <c r="A107" s="25">
        <f t="shared" si="19"/>
        <v>83</v>
      </c>
      <c r="B107" s="8" t="s">
        <v>76</v>
      </c>
      <c r="C107" s="9">
        <f t="shared" si="3"/>
        <v>297</v>
      </c>
      <c r="D107" s="9"/>
      <c r="E107" s="27">
        <f>297</f>
        <v>297</v>
      </c>
      <c r="F107" s="9">
        <f t="shared" si="2"/>
        <v>258.75200000000001</v>
      </c>
      <c r="G107" s="9"/>
      <c r="H107" s="9">
        <v>258.75200000000001</v>
      </c>
      <c r="I107" s="10">
        <f t="shared" si="22"/>
        <v>-38.24799999999999</v>
      </c>
      <c r="J107" s="10">
        <f t="shared" ref="J107:K131" si="23">G107-D107</f>
        <v>0</v>
      </c>
      <c r="K107" s="10">
        <f t="shared" si="23"/>
        <v>-38.24799999999999</v>
      </c>
    </row>
    <row r="108" spans="1:11" s="6" customFormat="1" ht="78" x14ac:dyDescent="0.3">
      <c r="A108" s="25">
        <f t="shared" si="19"/>
        <v>84</v>
      </c>
      <c r="B108" s="8" t="s">
        <v>142</v>
      </c>
      <c r="C108" s="9">
        <f t="shared" si="3"/>
        <v>297</v>
      </c>
      <c r="D108" s="9"/>
      <c r="E108" s="27">
        <f>297</f>
        <v>297</v>
      </c>
      <c r="F108" s="9">
        <f t="shared" si="2"/>
        <v>258.75200000000001</v>
      </c>
      <c r="G108" s="9"/>
      <c r="H108" s="9">
        <v>258.75200000000001</v>
      </c>
      <c r="I108" s="10">
        <f t="shared" si="22"/>
        <v>-38.24799999999999</v>
      </c>
      <c r="J108" s="10">
        <f t="shared" si="23"/>
        <v>0</v>
      </c>
      <c r="K108" s="10">
        <f t="shared" si="23"/>
        <v>-38.24799999999999</v>
      </c>
    </row>
    <row r="109" spans="1:11" s="6" customFormat="1" ht="78" x14ac:dyDescent="0.3">
      <c r="A109" s="23">
        <f t="shared" si="19"/>
        <v>85</v>
      </c>
      <c r="B109" s="8" t="s">
        <v>122</v>
      </c>
      <c r="C109" s="9">
        <f t="shared" si="3"/>
        <v>594</v>
      </c>
      <c r="D109" s="9">
        <f>594-297</f>
        <v>297</v>
      </c>
      <c r="E109" s="27">
        <f>297</f>
        <v>297</v>
      </c>
      <c r="F109" s="9">
        <f t="shared" si="2"/>
        <v>517.505</v>
      </c>
      <c r="G109" s="9">
        <v>258.75299999999999</v>
      </c>
      <c r="H109" s="9">
        <v>258.75200000000001</v>
      </c>
      <c r="I109" s="10">
        <f t="shared" si="22"/>
        <v>-76.495000000000005</v>
      </c>
      <c r="J109" s="10">
        <f t="shared" si="23"/>
        <v>-38.247000000000014</v>
      </c>
      <c r="K109" s="10">
        <f t="shared" si="23"/>
        <v>-38.24799999999999</v>
      </c>
    </row>
    <row r="110" spans="1:11" s="6" customFormat="1" ht="78" x14ac:dyDescent="0.3">
      <c r="A110" s="25">
        <f t="shared" si="19"/>
        <v>86</v>
      </c>
      <c r="B110" s="8" t="s">
        <v>77</v>
      </c>
      <c r="C110" s="9">
        <f t="shared" si="3"/>
        <v>297</v>
      </c>
      <c r="D110" s="9"/>
      <c r="E110" s="27">
        <f>297</f>
        <v>297</v>
      </c>
      <c r="F110" s="9">
        <f t="shared" si="2"/>
        <v>258.75200000000001</v>
      </c>
      <c r="G110" s="9"/>
      <c r="H110" s="9">
        <v>258.75200000000001</v>
      </c>
      <c r="I110" s="10">
        <f t="shared" si="22"/>
        <v>-38.24799999999999</v>
      </c>
      <c r="J110" s="10">
        <f t="shared" si="23"/>
        <v>0</v>
      </c>
      <c r="K110" s="10">
        <f t="shared" si="23"/>
        <v>-38.24799999999999</v>
      </c>
    </row>
    <row r="111" spans="1:11" s="6" customFormat="1" ht="78" x14ac:dyDescent="0.3">
      <c r="A111" s="25">
        <f t="shared" si="19"/>
        <v>87</v>
      </c>
      <c r="B111" s="8" t="s">
        <v>78</v>
      </c>
      <c r="C111" s="9">
        <f t="shared" si="3"/>
        <v>99</v>
      </c>
      <c r="D111" s="9"/>
      <c r="E111" s="27">
        <f>99</f>
        <v>99</v>
      </c>
      <c r="F111" s="9">
        <f t="shared" si="2"/>
        <v>86.251000000000005</v>
      </c>
      <c r="G111" s="9"/>
      <c r="H111" s="9">
        <v>86.251000000000005</v>
      </c>
      <c r="I111" s="10">
        <f t="shared" si="22"/>
        <v>-12.748999999999995</v>
      </c>
      <c r="J111" s="10">
        <f t="shared" si="23"/>
        <v>0</v>
      </c>
      <c r="K111" s="10">
        <f t="shared" si="23"/>
        <v>-12.748999999999995</v>
      </c>
    </row>
    <row r="112" spans="1:11" s="6" customFormat="1" ht="78" x14ac:dyDescent="0.3">
      <c r="A112" s="25">
        <f t="shared" si="19"/>
        <v>88</v>
      </c>
      <c r="B112" s="8" t="s">
        <v>79</v>
      </c>
      <c r="C112" s="9">
        <f t="shared" si="3"/>
        <v>198</v>
      </c>
      <c r="D112" s="9">
        <f>198-99</f>
        <v>99</v>
      </c>
      <c r="E112" s="27">
        <f>99</f>
        <v>99</v>
      </c>
      <c r="F112" s="9">
        <f t="shared" si="2"/>
        <v>172.50200000000001</v>
      </c>
      <c r="G112" s="9">
        <v>86.251000000000005</v>
      </c>
      <c r="H112" s="9">
        <v>86.251000000000005</v>
      </c>
      <c r="I112" s="10">
        <f t="shared" si="22"/>
        <v>-25.49799999999999</v>
      </c>
      <c r="J112" s="10">
        <f t="shared" si="23"/>
        <v>-12.748999999999995</v>
      </c>
      <c r="K112" s="10">
        <f t="shared" si="23"/>
        <v>-12.748999999999995</v>
      </c>
    </row>
    <row r="113" spans="1:11" s="6" customFormat="1" ht="78" x14ac:dyDescent="0.3">
      <c r="A113" s="25">
        <f t="shared" si="19"/>
        <v>89</v>
      </c>
      <c r="B113" s="8" t="s">
        <v>80</v>
      </c>
      <c r="C113" s="9">
        <f t="shared" si="3"/>
        <v>198</v>
      </c>
      <c r="D113" s="9">
        <f>198-99</f>
        <v>99</v>
      </c>
      <c r="E113" s="27">
        <f>99</f>
        <v>99</v>
      </c>
      <c r="F113" s="9">
        <f t="shared" si="2"/>
        <v>172.50200000000001</v>
      </c>
      <c r="G113" s="9">
        <v>86.251000000000005</v>
      </c>
      <c r="H113" s="9">
        <v>86.251000000000005</v>
      </c>
      <c r="I113" s="10">
        <f t="shared" si="22"/>
        <v>-25.49799999999999</v>
      </c>
      <c r="J113" s="10">
        <f t="shared" si="23"/>
        <v>-12.748999999999995</v>
      </c>
      <c r="K113" s="10">
        <f t="shared" si="23"/>
        <v>-12.748999999999995</v>
      </c>
    </row>
    <row r="114" spans="1:11" s="6" customFormat="1" ht="78" x14ac:dyDescent="0.3">
      <c r="A114" s="25">
        <f t="shared" si="19"/>
        <v>90</v>
      </c>
      <c r="B114" s="8" t="s">
        <v>81</v>
      </c>
      <c r="C114" s="9">
        <f t="shared" si="3"/>
        <v>198</v>
      </c>
      <c r="D114" s="9"/>
      <c r="E114" s="27">
        <f>198</f>
        <v>198</v>
      </c>
      <c r="F114" s="9">
        <f t="shared" si="2"/>
        <v>172.50200000000001</v>
      </c>
      <c r="G114" s="9"/>
      <c r="H114" s="9">
        <v>172.50200000000001</v>
      </c>
      <c r="I114" s="10">
        <f t="shared" si="22"/>
        <v>-25.49799999999999</v>
      </c>
      <c r="J114" s="10">
        <f t="shared" si="23"/>
        <v>0</v>
      </c>
      <c r="K114" s="10">
        <f t="shared" si="23"/>
        <v>-25.49799999999999</v>
      </c>
    </row>
    <row r="115" spans="1:11" s="6" customFormat="1" ht="78" x14ac:dyDescent="0.3">
      <c r="A115" s="23">
        <f t="shared" si="19"/>
        <v>91</v>
      </c>
      <c r="B115" s="8" t="s">
        <v>82</v>
      </c>
      <c r="C115" s="9">
        <f t="shared" si="3"/>
        <v>297</v>
      </c>
      <c r="D115" s="9"/>
      <c r="E115" s="27">
        <f>297</f>
        <v>297</v>
      </c>
      <c r="F115" s="9">
        <f t="shared" si="2"/>
        <v>258.75200000000001</v>
      </c>
      <c r="G115" s="9"/>
      <c r="H115" s="9">
        <v>258.75200000000001</v>
      </c>
      <c r="I115" s="10">
        <f t="shared" si="22"/>
        <v>-38.24799999999999</v>
      </c>
      <c r="J115" s="10">
        <f t="shared" si="23"/>
        <v>0</v>
      </c>
      <c r="K115" s="10">
        <f t="shared" si="23"/>
        <v>-38.24799999999999</v>
      </c>
    </row>
    <row r="116" spans="1:11" s="6" customFormat="1" ht="78" x14ac:dyDescent="0.3">
      <c r="A116" s="23">
        <f t="shared" si="19"/>
        <v>92</v>
      </c>
      <c r="B116" s="8" t="s">
        <v>83</v>
      </c>
      <c r="C116" s="9">
        <f t="shared" si="3"/>
        <v>198</v>
      </c>
      <c r="D116" s="9"/>
      <c r="E116" s="27">
        <f>198</f>
        <v>198</v>
      </c>
      <c r="F116" s="9">
        <f t="shared" si="2"/>
        <v>172.50200000000001</v>
      </c>
      <c r="G116" s="9"/>
      <c r="H116" s="9">
        <v>172.50200000000001</v>
      </c>
      <c r="I116" s="10">
        <f t="shared" si="22"/>
        <v>-25.49799999999999</v>
      </c>
      <c r="J116" s="10">
        <f t="shared" si="23"/>
        <v>0</v>
      </c>
      <c r="K116" s="10">
        <f t="shared" si="23"/>
        <v>-25.49799999999999</v>
      </c>
    </row>
    <row r="117" spans="1:11" s="6" customFormat="1" ht="78" x14ac:dyDescent="0.3">
      <c r="A117" s="23">
        <f t="shared" si="19"/>
        <v>93</v>
      </c>
      <c r="B117" s="8" t="s">
        <v>84</v>
      </c>
      <c r="C117" s="9">
        <f t="shared" si="3"/>
        <v>198</v>
      </c>
      <c r="D117" s="9"/>
      <c r="E117" s="27">
        <f>198</f>
        <v>198</v>
      </c>
      <c r="F117" s="9">
        <f t="shared" si="2"/>
        <v>172.50200000000001</v>
      </c>
      <c r="G117" s="9"/>
      <c r="H117" s="9">
        <v>172.50200000000001</v>
      </c>
      <c r="I117" s="10">
        <f t="shared" si="22"/>
        <v>-25.49799999999999</v>
      </c>
      <c r="J117" s="10">
        <f t="shared" si="23"/>
        <v>0</v>
      </c>
      <c r="K117" s="10">
        <f t="shared" si="23"/>
        <v>-25.49799999999999</v>
      </c>
    </row>
    <row r="118" spans="1:11" s="6" customFormat="1" ht="78" x14ac:dyDescent="0.3">
      <c r="A118" s="23">
        <f t="shared" si="19"/>
        <v>94</v>
      </c>
      <c r="B118" s="8" t="s">
        <v>85</v>
      </c>
      <c r="C118" s="9">
        <f t="shared" si="3"/>
        <v>198</v>
      </c>
      <c r="D118" s="9">
        <f>198-99</f>
        <v>99</v>
      </c>
      <c r="E118" s="27">
        <f>99</f>
        <v>99</v>
      </c>
      <c r="F118" s="9">
        <f t="shared" si="2"/>
        <v>172.50200000000001</v>
      </c>
      <c r="G118" s="9">
        <v>86.251000000000005</v>
      </c>
      <c r="H118" s="9">
        <v>86.251000000000005</v>
      </c>
      <c r="I118" s="10">
        <f t="shared" si="22"/>
        <v>-25.49799999999999</v>
      </c>
      <c r="J118" s="10">
        <f t="shared" si="23"/>
        <v>-12.748999999999995</v>
      </c>
      <c r="K118" s="10">
        <f t="shared" si="23"/>
        <v>-12.748999999999995</v>
      </c>
    </row>
    <row r="119" spans="1:11" s="6" customFormat="1" ht="78" x14ac:dyDescent="0.3">
      <c r="A119" s="23">
        <f t="shared" si="19"/>
        <v>95</v>
      </c>
      <c r="B119" s="8" t="s">
        <v>123</v>
      </c>
      <c r="C119" s="9">
        <f t="shared" si="3"/>
        <v>396</v>
      </c>
      <c r="D119" s="9">
        <f>396-198</f>
        <v>198</v>
      </c>
      <c r="E119" s="27">
        <f>198</f>
        <v>198</v>
      </c>
      <c r="F119" s="9">
        <f t="shared" si="2"/>
        <v>345.00400000000002</v>
      </c>
      <c r="G119" s="9">
        <v>172.50200000000001</v>
      </c>
      <c r="H119" s="9">
        <v>172.50200000000001</v>
      </c>
      <c r="I119" s="10">
        <f t="shared" si="22"/>
        <v>-50.995999999999981</v>
      </c>
      <c r="J119" s="10">
        <f t="shared" si="23"/>
        <v>-25.49799999999999</v>
      </c>
      <c r="K119" s="10">
        <f t="shared" si="23"/>
        <v>-25.49799999999999</v>
      </c>
    </row>
    <row r="120" spans="1:11" s="6" customFormat="1" ht="78" x14ac:dyDescent="0.3">
      <c r="A120" s="23">
        <f t="shared" si="19"/>
        <v>96</v>
      </c>
      <c r="B120" s="8" t="s">
        <v>86</v>
      </c>
      <c r="C120" s="9">
        <f t="shared" si="3"/>
        <v>396</v>
      </c>
      <c r="D120" s="9">
        <f>396-198</f>
        <v>198</v>
      </c>
      <c r="E120" s="27">
        <f>198</f>
        <v>198</v>
      </c>
      <c r="F120" s="9">
        <f t="shared" si="2"/>
        <v>345.00400000000002</v>
      </c>
      <c r="G120" s="9">
        <v>172.50200000000001</v>
      </c>
      <c r="H120" s="9">
        <v>172.50200000000001</v>
      </c>
      <c r="I120" s="10">
        <f t="shared" si="22"/>
        <v>-50.995999999999981</v>
      </c>
      <c r="J120" s="10">
        <f t="shared" si="23"/>
        <v>-25.49799999999999</v>
      </c>
      <c r="K120" s="10">
        <f t="shared" si="23"/>
        <v>-25.49799999999999</v>
      </c>
    </row>
    <row r="121" spans="1:11" s="6" customFormat="1" ht="78" x14ac:dyDescent="0.3">
      <c r="A121" s="23">
        <f t="shared" si="19"/>
        <v>97</v>
      </c>
      <c r="B121" s="8" t="s">
        <v>87</v>
      </c>
      <c r="C121" s="9">
        <f t="shared" si="3"/>
        <v>396</v>
      </c>
      <c r="D121" s="9">
        <f>396-198</f>
        <v>198</v>
      </c>
      <c r="E121" s="27">
        <f>198</f>
        <v>198</v>
      </c>
      <c r="F121" s="9">
        <f t="shared" si="2"/>
        <v>345.00400000000002</v>
      </c>
      <c r="G121" s="9">
        <v>172.50200000000001</v>
      </c>
      <c r="H121" s="9">
        <v>172.50200000000001</v>
      </c>
      <c r="I121" s="10">
        <f t="shared" si="22"/>
        <v>-50.995999999999981</v>
      </c>
      <c r="J121" s="10">
        <f t="shared" si="23"/>
        <v>-25.49799999999999</v>
      </c>
      <c r="K121" s="10">
        <f t="shared" si="23"/>
        <v>-25.49799999999999</v>
      </c>
    </row>
    <row r="122" spans="1:11" s="6" customFormat="1" ht="78" x14ac:dyDescent="0.3">
      <c r="A122" s="23">
        <f t="shared" si="19"/>
        <v>98</v>
      </c>
      <c r="B122" s="8" t="s">
        <v>88</v>
      </c>
      <c r="C122" s="9">
        <f t="shared" si="3"/>
        <v>99</v>
      </c>
      <c r="D122" s="9"/>
      <c r="E122" s="27">
        <f>99</f>
        <v>99</v>
      </c>
      <c r="F122" s="9">
        <f t="shared" si="2"/>
        <v>86.251000000000005</v>
      </c>
      <c r="G122" s="9"/>
      <c r="H122" s="9">
        <v>86.251000000000005</v>
      </c>
      <c r="I122" s="10">
        <f t="shared" si="22"/>
        <v>-12.748999999999995</v>
      </c>
      <c r="J122" s="10">
        <f t="shared" si="23"/>
        <v>0</v>
      </c>
      <c r="K122" s="10">
        <f t="shared" si="23"/>
        <v>-12.748999999999995</v>
      </c>
    </row>
    <row r="123" spans="1:11" s="6" customFormat="1" ht="78" x14ac:dyDescent="0.3">
      <c r="A123" s="23">
        <f t="shared" si="19"/>
        <v>99</v>
      </c>
      <c r="B123" s="8" t="s">
        <v>89</v>
      </c>
      <c r="C123" s="9">
        <f t="shared" si="3"/>
        <v>495</v>
      </c>
      <c r="D123" s="9"/>
      <c r="E123" s="27">
        <f>495</f>
        <v>495</v>
      </c>
      <c r="F123" s="9">
        <f t="shared" si="2"/>
        <v>431.25299999999999</v>
      </c>
      <c r="G123" s="9"/>
      <c r="H123" s="9">
        <v>431.25299999999999</v>
      </c>
      <c r="I123" s="10">
        <f t="shared" si="22"/>
        <v>-63.747000000000014</v>
      </c>
      <c r="J123" s="10">
        <f t="shared" si="23"/>
        <v>0</v>
      </c>
      <c r="K123" s="10">
        <f t="shared" si="23"/>
        <v>-63.747000000000014</v>
      </c>
    </row>
    <row r="124" spans="1:11" s="6" customFormat="1" ht="78" x14ac:dyDescent="0.3">
      <c r="A124" s="23">
        <f t="shared" si="19"/>
        <v>100</v>
      </c>
      <c r="B124" s="8" t="s">
        <v>90</v>
      </c>
      <c r="C124" s="9">
        <f t="shared" si="3"/>
        <v>297</v>
      </c>
      <c r="D124" s="9">
        <f>297-198</f>
        <v>99</v>
      </c>
      <c r="E124" s="27">
        <f>198</f>
        <v>198</v>
      </c>
      <c r="F124" s="9">
        <f t="shared" si="2"/>
        <v>258.75300000000004</v>
      </c>
      <c r="G124" s="9">
        <v>86.251000000000005</v>
      </c>
      <c r="H124" s="9">
        <v>172.50200000000001</v>
      </c>
      <c r="I124" s="10">
        <f t="shared" si="22"/>
        <v>-38.246999999999986</v>
      </c>
      <c r="J124" s="10">
        <f t="shared" si="23"/>
        <v>-12.748999999999995</v>
      </c>
      <c r="K124" s="10">
        <f t="shared" si="23"/>
        <v>-25.49799999999999</v>
      </c>
    </row>
    <row r="125" spans="1:11" s="6" customFormat="1" ht="78" x14ac:dyDescent="0.3">
      <c r="A125" s="23">
        <f t="shared" si="19"/>
        <v>101</v>
      </c>
      <c r="B125" s="8" t="s">
        <v>91</v>
      </c>
      <c r="C125" s="9">
        <f t="shared" si="3"/>
        <v>396</v>
      </c>
      <c r="D125" s="9">
        <f>396-198</f>
        <v>198</v>
      </c>
      <c r="E125" s="27">
        <f>198</f>
        <v>198</v>
      </c>
      <c r="F125" s="9">
        <f t="shared" si="2"/>
        <v>345.00400000000002</v>
      </c>
      <c r="G125" s="9">
        <v>172.50200000000001</v>
      </c>
      <c r="H125" s="9">
        <v>172.50200000000001</v>
      </c>
      <c r="I125" s="10">
        <f t="shared" si="22"/>
        <v>-50.995999999999981</v>
      </c>
      <c r="J125" s="10">
        <f t="shared" si="23"/>
        <v>-25.49799999999999</v>
      </c>
      <c r="K125" s="10">
        <f t="shared" si="23"/>
        <v>-25.49799999999999</v>
      </c>
    </row>
    <row r="126" spans="1:11" s="6" customFormat="1" ht="78" x14ac:dyDescent="0.3">
      <c r="A126" s="23">
        <f t="shared" si="19"/>
        <v>102</v>
      </c>
      <c r="B126" s="8" t="s">
        <v>92</v>
      </c>
      <c r="C126" s="9">
        <f t="shared" si="3"/>
        <v>198</v>
      </c>
      <c r="D126" s="9">
        <f>198-99</f>
        <v>99</v>
      </c>
      <c r="E126" s="27">
        <f>99</f>
        <v>99</v>
      </c>
      <c r="F126" s="9">
        <f t="shared" si="2"/>
        <v>172.50200000000001</v>
      </c>
      <c r="G126" s="9">
        <v>86.251000000000005</v>
      </c>
      <c r="H126" s="9">
        <v>86.251000000000005</v>
      </c>
      <c r="I126" s="10">
        <f t="shared" si="22"/>
        <v>-25.49799999999999</v>
      </c>
      <c r="J126" s="10">
        <f t="shared" si="23"/>
        <v>-12.748999999999995</v>
      </c>
      <c r="K126" s="10">
        <f t="shared" si="23"/>
        <v>-12.748999999999995</v>
      </c>
    </row>
    <row r="127" spans="1:11" s="6" customFormat="1" ht="78" x14ac:dyDescent="0.3">
      <c r="A127" s="25">
        <f t="shared" si="19"/>
        <v>103</v>
      </c>
      <c r="B127" s="8" t="s">
        <v>124</v>
      </c>
      <c r="C127" s="9">
        <f t="shared" si="3"/>
        <v>396</v>
      </c>
      <c r="D127" s="9">
        <f>396-198</f>
        <v>198</v>
      </c>
      <c r="E127" s="27">
        <f>198</f>
        <v>198</v>
      </c>
      <c r="F127" s="9">
        <f t="shared" si="2"/>
        <v>345.00400000000002</v>
      </c>
      <c r="G127" s="9">
        <v>172.50200000000001</v>
      </c>
      <c r="H127" s="9">
        <v>172.50200000000001</v>
      </c>
      <c r="I127" s="10">
        <f t="shared" si="22"/>
        <v>-50.995999999999981</v>
      </c>
      <c r="J127" s="10">
        <f t="shared" si="23"/>
        <v>-25.49799999999999</v>
      </c>
      <c r="K127" s="10">
        <f t="shared" si="23"/>
        <v>-25.49799999999999</v>
      </c>
    </row>
    <row r="128" spans="1:11" s="6" customFormat="1" ht="78" x14ac:dyDescent="0.3">
      <c r="A128" s="23">
        <f t="shared" ref="A128:A138" si="24">A127+1</f>
        <v>104</v>
      </c>
      <c r="B128" s="8" t="s">
        <v>93</v>
      </c>
      <c r="C128" s="9">
        <f t="shared" si="3"/>
        <v>99</v>
      </c>
      <c r="D128" s="9"/>
      <c r="E128" s="27">
        <f>99</f>
        <v>99</v>
      </c>
      <c r="F128" s="9">
        <f t="shared" si="2"/>
        <v>86.251000000000005</v>
      </c>
      <c r="G128" s="9"/>
      <c r="H128" s="9">
        <v>86.251000000000005</v>
      </c>
      <c r="I128" s="10">
        <f t="shared" si="22"/>
        <v>-12.748999999999995</v>
      </c>
      <c r="J128" s="10">
        <f t="shared" si="23"/>
        <v>0</v>
      </c>
      <c r="K128" s="10">
        <f t="shared" si="23"/>
        <v>-12.748999999999995</v>
      </c>
    </row>
    <row r="129" spans="1:13" s="6" customFormat="1" ht="78" x14ac:dyDescent="0.3">
      <c r="A129" s="23">
        <f t="shared" si="24"/>
        <v>105</v>
      </c>
      <c r="B129" s="8" t="s">
        <v>94</v>
      </c>
      <c r="C129" s="9">
        <f t="shared" si="3"/>
        <v>198</v>
      </c>
      <c r="D129" s="9">
        <f t="shared" ref="D129:D133" si="25">198-99</f>
        <v>99</v>
      </c>
      <c r="E129" s="27">
        <f>99</f>
        <v>99</v>
      </c>
      <c r="F129" s="9">
        <f t="shared" si="2"/>
        <v>172.50200000000001</v>
      </c>
      <c r="G129" s="9">
        <v>86.251000000000005</v>
      </c>
      <c r="H129" s="9">
        <v>86.251000000000005</v>
      </c>
      <c r="I129" s="10">
        <f t="shared" si="22"/>
        <v>-25.49799999999999</v>
      </c>
      <c r="J129" s="10">
        <f t="shared" si="23"/>
        <v>-12.748999999999995</v>
      </c>
      <c r="K129" s="10">
        <f t="shared" si="23"/>
        <v>-12.748999999999995</v>
      </c>
    </row>
    <row r="130" spans="1:13" s="6" customFormat="1" ht="78" x14ac:dyDescent="0.3">
      <c r="A130" s="25">
        <f t="shared" si="24"/>
        <v>106</v>
      </c>
      <c r="B130" s="8" t="s">
        <v>95</v>
      </c>
      <c r="C130" s="9">
        <f t="shared" si="3"/>
        <v>198</v>
      </c>
      <c r="D130" s="9">
        <f t="shared" si="25"/>
        <v>99</v>
      </c>
      <c r="E130" s="27">
        <f>99</f>
        <v>99</v>
      </c>
      <c r="F130" s="9">
        <f t="shared" si="2"/>
        <v>172.50200000000001</v>
      </c>
      <c r="G130" s="9">
        <v>86.251000000000005</v>
      </c>
      <c r="H130" s="9">
        <v>86.251000000000005</v>
      </c>
      <c r="I130" s="10">
        <f t="shared" si="22"/>
        <v>-25.49799999999999</v>
      </c>
      <c r="J130" s="10">
        <f t="shared" si="23"/>
        <v>-12.748999999999995</v>
      </c>
      <c r="K130" s="10">
        <f t="shared" si="23"/>
        <v>-12.748999999999995</v>
      </c>
    </row>
    <row r="131" spans="1:13" s="6" customFormat="1" ht="78" x14ac:dyDescent="0.3">
      <c r="A131" s="23">
        <f t="shared" si="24"/>
        <v>107</v>
      </c>
      <c r="B131" s="8" t="s">
        <v>96</v>
      </c>
      <c r="C131" s="9">
        <f t="shared" si="3"/>
        <v>198</v>
      </c>
      <c r="D131" s="9">
        <f t="shared" si="25"/>
        <v>99</v>
      </c>
      <c r="E131" s="27">
        <f>99</f>
        <v>99</v>
      </c>
      <c r="F131" s="9">
        <f t="shared" si="2"/>
        <v>172.50200000000001</v>
      </c>
      <c r="G131" s="9">
        <v>86.251000000000005</v>
      </c>
      <c r="H131" s="9">
        <v>86.251000000000005</v>
      </c>
      <c r="I131" s="10">
        <f t="shared" si="22"/>
        <v>-25.49799999999999</v>
      </c>
      <c r="J131" s="10">
        <f t="shared" si="23"/>
        <v>-12.748999999999995</v>
      </c>
      <c r="K131" s="10">
        <f t="shared" si="23"/>
        <v>-12.748999999999995</v>
      </c>
    </row>
    <row r="132" spans="1:13" s="5" customFormat="1" ht="78" x14ac:dyDescent="0.3">
      <c r="A132" s="23">
        <f t="shared" si="24"/>
        <v>108</v>
      </c>
      <c r="B132" s="8" t="s">
        <v>97</v>
      </c>
      <c r="C132" s="9">
        <f t="shared" si="3"/>
        <v>99</v>
      </c>
      <c r="D132" s="9"/>
      <c r="E132" s="27">
        <f>99</f>
        <v>99</v>
      </c>
      <c r="F132" s="9">
        <f t="shared" si="2"/>
        <v>86.251000000000005</v>
      </c>
      <c r="G132" s="9"/>
      <c r="H132" s="9">
        <v>86.251000000000005</v>
      </c>
      <c r="I132" s="10">
        <f t="shared" si="22"/>
        <v>-12.748999999999995</v>
      </c>
      <c r="J132" s="10">
        <f t="shared" ref="J132:K138" si="26">G132-D132</f>
        <v>0</v>
      </c>
      <c r="K132" s="10">
        <f t="shared" si="26"/>
        <v>-12.748999999999995</v>
      </c>
    </row>
    <row r="133" spans="1:13" s="6" customFormat="1" ht="78" x14ac:dyDescent="0.3">
      <c r="A133" s="25">
        <f t="shared" si="24"/>
        <v>109</v>
      </c>
      <c r="B133" s="8" t="s">
        <v>98</v>
      </c>
      <c r="C133" s="9">
        <f t="shared" si="3"/>
        <v>198</v>
      </c>
      <c r="D133" s="9">
        <f t="shared" si="25"/>
        <v>99</v>
      </c>
      <c r="E133" s="27">
        <f>99</f>
        <v>99</v>
      </c>
      <c r="F133" s="9">
        <f t="shared" si="2"/>
        <v>172.50200000000001</v>
      </c>
      <c r="G133" s="9">
        <v>86.251000000000005</v>
      </c>
      <c r="H133" s="9">
        <v>86.251000000000005</v>
      </c>
      <c r="I133" s="10">
        <f t="shared" si="22"/>
        <v>-25.49799999999999</v>
      </c>
      <c r="J133" s="10">
        <f t="shared" si="26"/>
        <v>-12.748999999999995</v>
      </c>
      <c r="K133" s="10">
        <f t="shared" si="26"/>
        <v>-12.748999999999995</v>
      </c>
    </row>
    <row r="134" spans="1:13" s="6" customFormat="1" ht="78" x14ac:dyDescent="0.3">
      <c r="A134" s="23">
        <f t="shared" si="24"/>
        <v>110</v>
      </c>
      <c r="B134" s="8" t="s">
        <v>99</v>
      </c>
      <c r="C134" s="9">
        <f t="shared" si="3"/>
        <v>297</v>
      </c>
      <c r="D134" s="9">
        <f>297-198</f>
        <v>99</v>
      </c>
      <c r="E134" s="27">
        <f>198</f>
        <v>198</v>
      </c>
      <c r="F134" s="9">
        <f t="shared" si="2"/>
        <v>258.75300000000004</v>
      </c>
      <c r="G134" s="9">
        <v>86.251000000000005</v>
      </c>
      <c r="H134" s="9">
        <v>172.50200000000001</v>
      </c>
      <c r="I134" s="10">
        <f t="shared" si="22"/>
        <v>-38.246999999999986</v>
      </c>
      <c r="J134" s="10">
        <f t="shared" si="26"/>
        <v>-12.748999999999995</v>
      </c>
      <c r="K134" s="10">
        <f t="shared" si="26"/>
        <v>-25.49799999999999</v>
      </c>
    </row>
    <row r="135" spans="1:13" s="6" customFormat="1" ht="78" x14ac:dyDescent="0.3">
      <c r="A135" s="25">
        <f t="shared" si="24"/>
        <v>111</v>
      </c>
      <c r="B135" s="8" t="s">
        <v>100</v>
      </c>
      <c r="C135" s="9">
        <f t="shared" si="3"/>
        <v>198</v>
      </c>
      <c r="D135" s="9"/>
      <c r="E135" s="27">
        <f>198</f>
        <v>198</v>
      </c>
      <c r="F135" s="9">
        <f t="shared" si="2"/>
        <v>172.50200000000001</v>
      </c>
      <c r="G135" s="9"/>
      <c r="H135" s="9">
        <v>172.50200000000001</v>
      </c>
      <c r="I135" s="10">
        <f t="shared" ref="I135:I138" si="27">J135+K135</f>
        <v>-25.49799999999999</v>
      </c>
      <c r="J135" s="10">
        <f t="shared" si="26"/>
        <v>0</v>
      </c>
      <c r="K135" s="10">
        <f t="shared" si="26"/>
        <v>-25.49799999999999</v>
      </c>
    </row>
    <row r="136" spans="1:13" s="6" customFormat="1" ht="78" x14ac:dyDescent="0.3">
      <c r="A136" s="29">
        <f t="shared" si="24"/>
        <v>112</v>
      </c>
      <c r="B136" s="24" t="s">
        <v>101</v>
      </c>
      <c r="C136" s="9">
        <f t="shared" ref="C136:C138" si="28">D136+E136</f>
        <v>198</v>
      </c>
      <c r="D136" s="9"/>
      <c r="E136" s="27">
        <v>198</v>
      </c>
      <c r="F136" s="9">
        <f t="shared" ref="F136:F138" si="29">G136+H136</f>
        <v>172.50200000000001</v>
      </c>
      <c r="G136" s="9"/>
      <c r="H136" s="9">
        <v>172.50200000000001</v>
      </c>
      <c r="I136" s="10">
        <f t="shared" si="27"/>
        <v>-25.49799999999999</v>
      </c>
      <c r="J136" s="10">
        <f t="shared" si="26"/>
        <v>0</v>
      </c>
      <c r="K136" s="10">
        <f t="shared" si="26"/>
        <v>-25.49799999999999</v>
      </c>
      <c r="L136" s="7"/>
      <c r="M136" s="7"/>
    </row>
    <row r="137" spans="1:13" s="6" customFormat="1" ht="78" x14ac:dyDescent="0.3">
      <c r="A137" s="25">
        <f t="shared" si="24"/>
        <v>113</v>
      </c>
      <c r="B137" s="24" t="s">
        <v>125</v>
      </c>
      <c r="C137" s="9">
        <f t="shared" si="28"/>
        <v>198</v>
      </c>
      <c r="D137" s="9"/>
      <c r="E137" s="27">
        <v>198</v>
      </c>
      <c r="F137" s="9">
        <f t="shared" si="29"/>
        <v>172.50200000000001</v>
      </c>
      <c r="G137" s="9"/>
      <c r="H137" s="9">
        <v>172.50200000000001</v>
      </c>
      <c r="I137" s="10">
        <f t="shared" si="27"/>
        <v>-25.49799999999999</v>
      </c>
      <c r="J137" s="10">
        <f t="shared" si="26"/>
        <v>0</v>
      </c>
      <c r="K137" s="10">
        <f t="shared" si="26"/>
        <v>-25.49799999999999</v>
      </c>
      <c r="L137" s="7"/>
      <c r="M137" s="7"/>
    </row>
    <row r="138" spans="1:13" s="6" customFormat="1" ht="78" x14ac:dyDescent="0.3">
      <c r="A138" s="25">
        <f t="shared" si="24"/>
        <v>114</v>
      </c>
      <c r="B138" s="8" t="s">
        <v>102</v>
      </c>
      <c r="C138" s="9">
        <f t="shared" si="28"/>
        <v>297</v>
      </c>
      <c r="D138" s="9"/>
      <c r="E138" s="27">
        <f>297</f>
        <v>297</v>
      </c>
      <c r="F138" s="9">
        <f t="shared" si="29"/>
        <v>258.75200000000001</v>
      </c>
      <c r="G138" s="9"/>
      <c r="H138" s="9">
        <v>258.75200000000001</v>
      </c>
      <c r="I138" s="10">
        <f t="shared" si="27"/>
        <v>-38.24799999999999</v>
      </c>
      <c r="J138" s="10">
        <f>G138-D138</f>
        <v>0</v>
      </c>
      <c r="K138" s="10">
        <f t="shared" si="26"/>
        <v>-38.24799999999999</v>
      </c>
      <c r="L138" s="7"/>
      <c r="M138" s="7"/>
    </row>
    <row r="139" spans="1:13" ht="36" customHeight="1" x14ac:dyDescent="0.3">
      <c r="A139" s="25"/>
      <c r="B139" s="8"/>
      <c r="C139" s="9"/>
      <c r="D139" s="9"/>
      <c r="E139" s="9"/>
      <c r="F139" s="44" t="s">
        <v>14</v>
      </c>
      <c r="G139" s="45"/>
      <c r="H139" s="46"/>
      <c r="I139" s="10"/>
      <c r="J139" s="10"/>
      <c r="K139" s="10"/>
    </row>
    <row r="140" spans="1:13" ht="19.5" x14ac:dyDescent="0.25">
      <c r="A140" s="25"/>
      <c r="B140" s="16" t="s">
        <v>103</v>
      </c>
      <c r="C140" s="35"/>
      <c r="D140" s="36"/>
      <c r="E140" s="36"/>
      <c r="F140" s="36"/>
      <c r="G140" s="36"/>
      <c r="H140" s="36"/>
      <c r="I140" s="36"/>
      <c r="J140" s="36"/>
      <c r="K140" s="37"/>
    </row>
    <row r="141" spans="1:13" ht="19.5" x14ac:dyDescent="0.25">
      <c r="A141" s="25"/>
      <c r="B141" s="14" t="s">
        <v>10</v>
      </c>
      <c r="C141" s="15">
        <f t="shared" ref="C141:K141" si="30">SUM(C142:C145)</f>
        <v>0</v>
      </c>
      <c r="D141" s="15">
        <f t="shared" si="30"/>
        <v>0</v>
      </c>
      <c r="E141" s="15">
        <f t="shared" si="30"/>
        <v>0</v>
      </c>
      <c r="F141" s="15">
        <f t="shared" si="30"/>
        <v>1960.3340000000001</v>
      </c>
      <c r="G141" s="15">
        <f t="shared" si="30"/>
        <v>567.44899999999996</v>
      </c>
      <c r="H141" s="15">
        <f t="shared" si="30"/>
        <v>1392.885</v>
      </c>
      <c r="I141" s="15">
        <f t="shared" si="30"/>
        <v>1960.3340000000001</v>
      </c>
      <c r="J141" s="15">
        <f t="shared" si="30"/>
        <v>567.44899999999996</v>
      </c>
      <c r="K141" s="15">
        <f t="shared" si="30"/>
        <v>1392.885</v>
      </c>
    </row>
    <row r="142" spans="1:13" ht="156" x14ac:dyDescent="0.3">
      <c r="A142" s="25">
        <f>A138+1</f>
        <v>115</v>
      </c>
      <c r="B142" s="8" t="s">
        <v>107</v>
      </c>
      <c r="C142" s="9">
        <f t="shared" ref="C142:C144" si="31">D142+E142</f>
        <v>0</v>
      </c>
      <c r="D142" s="9">
        <v>0</v>
      </c>
      <c r="E142" s="9">
        <v>0</v>
      </c>
      <c r="F142" s="9">
        <f t="shared" ref="F142:F144" si="32">G142+H142</f>
        <v>490</v>
      </c>
      <c r="G142" s="9">
        <v>490</v>
      </c>
      <c r="H142" s="10">
        <v>0</v>
      </c>
      <c r="I142" s="10">
        <f t="shared" ref="I142:I144" si="33">J142+K142</f>
        <v>490</v>
      </c>
      <c r="J142" s="10">
        <f t="shared" ref="J142:J144" si="34">G142-D142</f>
        <v>490</v>
      </c>
      <c r="K142" s="10">
        <f t="shared" ref="K142:K144" si="35">H142-E142</f>
        <v>0</v>
      </c>
      <c r="L142" s="4"/>
      <c r="M142" s="4"/>
    </row>
    <row r="143" spans="1:13" ht="137.25" customHeight="1" x14ac:dyDescent="0.3">
      <c r="A143" s="23">
        <f t="shared" ref="A143:A145" si="36">A142+1</f>
        <v>116</v>
      </c>
      <c r="B143" s="8" t="s">
        <v>104</v>
      </c>
      <c r="C143" s="9">
        <f t="shared" si="31"/>
        <v>0</v>
      </c>
      <c r="D143" s="9">
        <v>0</v>
      </c>
      <c r="E143" s="9">
        <v>0</v>
      </c>
      <c r="F143" s="9">
        <f t="shared" si="32"/>
        <v>490.334</v>
      </c>
      <c r="G143" s="9">
        <v>77.448999999999998</v>
      </c>
      <c r="H143" s="10">
        <v>412.88499999999999</v>
      </c>
      <c r="I143" s="10">
        <f t="shared" si="33"/>
        <v>490.334</v>
      </c>
      <c r="J143" s="10">
        <f t="shared" si="34"/>
        <v>77.448999999999998</v>
      </c>
      <c r="K143" s="10">
        <f t="shared" si="35"/>
        <v>412.88499999999999</v>
      </c>
      <c r="L143" s="4"/>
      <c r="M143" s="4"/>
    </row>
    <row r="144" spans="1:13" ht="156" x14ac:dyDescent="0.3">
      <c r="A144" s="23">
        <f t="shared" si="36"/>
        <v>117</v>
      </c>
      <c r="B144" s="8" t="s">
        <v>105</v>
      </c>
      <c r="C144" s="9">
        <f t="shared" si="31"/>
        <v>0</v>
      </c>
      <c r="D144" s="9">
        <v>0</v>
      </c>
      <c r="E144" s="9">
        <v>0</v>
      </c>
      <c r="F144" s="9">
        <f t="shared" si="32"/>
        <v>490</v>
      </c>
      <c r="G144" s="9">
        <v>0</v>
      </c>
      <c r="H144" s="10">
        <v>490</v>
      </c>
      <c r="I144" s="10">
        <f t="shared" si="33"/>
        <v>490</v>
      </c>
      <c r="J144" s="10">
        <f t="shared" si="34"/>
        <v>0</v>
      </c>
      <c r="K144" s="10">
        <f t="shared" si="35"/>
        <v>490</v>
      </c>
      <c r="L144" s="4"/>
      <c r="M144" s="4"/>
    </row>
    <row r="145" spans="1:13" ht="156" x14ac:dyDescent="0.3">
      <c r="A145" s="28">
        <f t="shared" si="36"/>
        <v>118</v>
      </c>
      <c r="B145" s="8" t="s">
        <v>106</v>
      </c>
      <c r="C145" s="9">
        <f t="shared" ref="C145" si="37">D145+E145</f>
        <v>0</v>
      </c>
      <c r="D145" s="9">
        <v>0</v>
      </c>
      <c r="E145" s="9">
        <v>0</v>
      </c>
      <c r="F145" s="9">
        <f t="shared" ref="F145" si="38">G145+H145</f>
        <v>490</v>
      </c>
      <c r="G145" s="9">
        <v>0</v>
      </c>
      <c r="H145" s="10">
        <v>490</v>
      </c>
      <c r="I145" s="10">
        <f t="shared" ref="I145" si="39">J145+K145</f>
        <v>490</v>
      </c>
      <c r="J145" s="10">
        <f t="shared" ref="J145" si="40">G145-D145</f>
        <v>0</v>
      </c>
      <c r="K145" s="10">
        <f t="shared" ref="K145" si="41">H145-E145</f>
        <v>490</v>
      </c>
      <c r="L145" s="4"/>
      <c r="M145" s="4"/>
    </row>
    <row r="146" spans="1:13" ht="20.25" customHeight="1" x14ac:dyDescent="0.3">
      <c r="A146" s="19"/>
      <c r="B146" s="11"/>
      <c r="C146" s="20"/>
      <c r="D146" s="20"/>
      <c r="E146" s="20"/>
      <c r="F146" s="20"/>
      <c r="G146" s="20"/>
      <c r="H146" s="21"/>
      <c r="I146" s="21"/>
      <c r="J146" s="21"/>
      <c r="K146" s="21"/>
      <c r="L146" s="4"/>
      <c r="M146" s="4"/>
    </row>
    <row r="147" spans="1:13" ht="15" customHeight="1" x14ac:dyDescent="0.25">
      <c r="A147" s="13"/>
      <c r="B147" s="47" t="s">
        <v>126</v>
      </c>
      <c r="C147" s="47"/>
      <c r="D147" s="47"/>
      <c r="E147" s="13"/>
      <c r="F147" s="13"/>
      <c r="G147" s="13"/>
      <c r="H147" s="13"/>
      <c r="I147" s="13"/>
      <c r="J147" s="13"/>
      <c r="K147" s="13"/>
      <c r="L147" s="4"/>
      <c r="M147" s="4"/>
    </row>
    <row r="148" spans="1:13" ht="27.75" customHeight="1" x14ac:dyDescent="0.4">
      <c r="A148" s="13"/>
      <c r="B148" s="47"/>
      <c r="C148" s="47"/>
      <c r="D148" s="47"/>
      <c r="E148" s="13"/>
      <c r="F148" s="13"/>
      <c r="G148" s="38" t="s">
        <v>15</v>
      </c>
      <c r="H148" s="38"/>
      <c r="I148" s="38"/>
      <c r="J148" s="38"/>
      <c r="K148" s="38"/>
    </row>
  </sheetData>
  <mergeCells count="20">
    <mergeCell ref="A11:A13"/>
    <mergeCell ref="B11:B13"/>
    <mergeCell ref="C11:E11"/>
    <mergeCell ref="F11:H11"/>
    <mergeCell ref="I11:K11"/>
    <mergeCell ref="C12:C13"/>
    <mergeCell ref="D12:E12"/>
    <mergeCell ref="F12:F13"/>
    <mergeCell ref="I2:J2"/>
    <mergeCell ref="C140:K140"/>
    <mergeCell ref="G148:K148"/>
    <mergeCell ref="G12:H12"/>
    <mergeCell ref="I12:I13"/>
    <mergeCell ref="J12:K12"/>
    <mergeCell ref="F16:H16"/>
    <mergeCell ref="C17:K17"/>
    <mergeCell ref="F139:H139"/>
    <mergeCell ref="B147:D148"/>
    <mergeCell ref="B6:K9"/>
    <mergeCell ref="J10:K10"/>
  </mergeCells>
  <pageMargins left="0.19685039370078741" right="0.19685039370078741" top="0.55118110236220474" bottom="0.55118110236220474" header="0.31496062992125984" footer="0.31496062992125984"/>
  <pageSetup paperSize="9" scale="58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Лісова</cp:lastModifiedBy>
  <cp:revision>5</cp:revision>
  <cp:lastPrinted>2021-12-01T10:44:20Z</cp:lastPrinted>
  <dcterms:created xsi:type="dcterms:W3CDTF">2006-09-16T00:00:00Z</dcterms:created>
  <dcterms:modified xsi:type="dcterms:W3CDTF">2021-12-17T13:13:48Z</dcterms:modified>
  <dc:language>uk-UA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