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7gfuflsrv\ODmitruk\Контролі на серпень 2026\"/>
    </mc:Choice>
  </mc:AlternateContent>
  <xr:revisionPtr revIDLastSave="0" documentId="13_ncr:1_{9F54E053-FAB7-4569-987D-BE715BF1FA7F}" xr6:coauthVersionLast="47" xr6:coauthVersionMax="47" xr10:uidLastSave="{00000000-0000-0000-0000-000000000000}"/>
  <bookViews>
    <workbookView xWindow="-120" yWindow="-120" windowWidth="29040" windowHeight="15720" xr2:uid="{00000000-000D-0000-FFFF-FFFF00000000}"/>
  </bookViews>
  <sheets>
    <sheet name="Додаток_11" sheetId="4" r:id="rId1"/>
  </sheets>
  <definedNames>
    <definedName name="_xlnm.Print_Titles" localSheetId="0">Додаток_11!$9:$9</definedName>
  </definedNames>
  <calcPr calcId="181029"/>
</workbook>
</file>

<file path=xl/calcChain.xml><?xml version="1.0" encoding="utf-8"?>
<calcChain xmlns="http://schemas.openxmlformats.org/spreadsheetml/2006/main">
  <c r="D354" i="4" l="1"/>
  <c r="H354" i="4"/>
  <c r="G354" i="4"/>
  <c r="E354" i="4"/>
  <c r="D167" i="4"/>
  <c r="E127" i="4"/>
  <c r="H163" i="4"/>
  <c r="G163" i="4"/>
  <c r="F163" i="4"/>
  <c r="H157" i="4"/>
  <c r="G157" i="4"/>
  <c r="F157" i="4"/>
  <c r="D127" i="4"/>
  <c r="F127" i="4" l="1"/>
  <c r="H274" i="4"/>
  <c r="G274" i="4"/>
  <c r="F274" i="4"/>
  <c r="E274" i="4"/>
  <c r="D274" i="4"/>
  <c r="H271" i="4"/>
  <c r="G271" i="4"/>
  <c r="F271" i="4"/>
  <c r="E271" i="4"/>
  <c r="D271" i="4"/>
  <c r="H232" i="4"/>
  <c r="G232" i="4"/>
  <c r="F232" i="4"/>
  <c r="E232" i="4"/>
  <c r="D232" i="4"/>
  <c r="H176" i="4"/>
  <c r="G176" i="4"/>
  <c r="F176" i="4"/>
  <c r="E176" i="4"/>
  <c r="D176" i="4"/>
  <c r="H167" i="4"/>
  <c r="G167" i="4"/>
  <c r="F167" i="4"/>
  <c r="E167" i="4"/>
  <c r="E30" i="4"/>
  <c r="H30" i="4"/>
  <c r="G30" i="4"/>
  <c r="F30" i="4"/>
  <c r="D30" i="4"/>
  <c r="H349" i="4"/>
  <c r="G349" i="4"/>
  <c r="F349" i="4"/>
  <c r="E349" i="4"/>
  <c r="D349" i="4"/>
  <c r="H347" i="4"/>
  <c r="G347" i="4"/>
  <c r="F347" i="4"/>
  <c r="E347" i="4"/>
  <c r="D347" i="4"/>
  <c r="H345" i="4"/>
  <c r="G345" i="4"/>
  <c r="F345" i="4"/>
  <c r="E345" i="4"/>
  <c r="D345" i="4"/>
  <c r="H223" i="4"/>
  <c r="G223" i="4"/>
  <c r="F223" i="4"/>
  <c r="E223" i="4"/>
  <c r="D223" i="4"/>
  <c r="H351" i="4"/>
  <c r="G351" i="4"/>
  <c r="F351" i="4"/>
  <c r="E351" i="4"/>
  <c r="D351" i="4"/>
  <c r="H343" i="4"/>
  <c r="G343" i="4"/>
  <c r="F343" i="4"/>
  <c r="E343" i="4"/>
  <c r="D343" i="4"/>
  <c r="H341" i="4"/>
  <c r="G341" i="4"/>
  <c r="F341" i="4"/>
  <c r="E341" i="4"/>
  <c r="D341" i="4"/>
  <c r="H276" i="4"/>
  <c r="G276" i="4"/>
  <c r="F276" i="4"/>
  <c r="E276" i="4"/>
  <c r="D276" i="4"/>
  <c r="H269" i="4"/>
  <c r="G269" i="4"/>
  <c r="F269" i="4"/>
  <c r="E269" i="4"/>
  <c r="D269" i="4"/>
  <c r="H267" i="4"/>
  <c r="G267" i="4"/>
  <c r="F267" i="4"/>
  <c r="E267" i="4"/>
  <c r="D267" i="4"/>
  <c r="H265" i="4"/>
  <c r="G265" i="4"/>
  <c r="F265" i="4"/>
  <c r="E265" i="4"/>
  <c r="D265" i="4"/>
  <c r="H263" i="4"/>
  <c r="G263" i="4"/>
  <c r="F263" i="4"/>
  <c r="E263" i="4"/>
  <c r="D263" i="4"/>
  <c r="H261" i="4"/>
  <c r="G261" i="4"/>
  <c r="F261" i="4"/>
  <c r="E261" i="4"/>
  <c r="D261" i="4"/>
  <c r="H259" i="4"/>
  <c r="G259" i="4"/>
  <c r="F259" i="4"/>
  <c r="E259" i="4"/>
  <c r="D259" i="4"/>
  <c r="H257" i="4"/>
  <c r="G257" i="4"/>
  <c r="F257" i="4"/>
  <c r="E257" i="4"/>
  <c r="D257" i="4"/>
  <c r="H255" i="4"/>
  <c r="G255" i="4"/>
  <c r="F255" i="4"/>
  <c r="E255" i="4"/>
  <c r="D255" i="4"/>
  <c r="H253" i="4"/>
  <c r="G253" i="4"/>
  <c r="F253" i="4"/>
  <c r="E253" i="4"/>
  <c r="D253" i="4"/>
  <c r="H251" i="4"/>
  <c r="G251" i="4"/>
  <c r="F251" i="4"/>
  <c r="E251" i="4"/>
  <c r="D251" i="4"/>
  <c r="H249" i="4"/>
  <c r="G249" i="4"/>
  <c r="F249" i="4"/>
  <c r="E249" i="4"/>
  <c r="D249" i="4"/>
  <c r="H247" i="4"/>
  <c r="G247" i="4"/>
  <c r="F247" i="4"/>
  <c r="E247" i="4"/>
  <c r="D247" i="4"/>
  <c r="H245" i="4"/>
  <c r="G245" i="4"/>
  <c r="F245" i="4"/>
  <c r="E245" i="4"/>
  <c r="D245" i="4"/>
  <c r="H243" i="4"/>
  <c r="G243" i="4"/>
  <c r="F243" i="4"/>
  <c r="E243" i="4"/>
  <c r="D243" i="4"/>
  <c r="H241" i="4"/>
  <c r="G241" i="4"/>
  <c r="F241" i="4"/>
  <c r="E241" i="4"/>
  <c r="D241" i="4"/>
  <c r="D239" i="4"/>
  <c r="H239" i="4"/>
  <c r="G239" i="4"/>
  <c r="F239" i="4"/>
  <c r="E239" i="4"/>
  <c r="H234" i="4"/>
  <c r="G234" i="4"/>
  <c r="F234" i="4"/>
  <c r="F354" i="4" s="1"/>
  <c r="E234" i="4"/>
  <c r="D234" i="4"/>
  <c r="H178" i="4"/>
  <c r="G178" i="4"/>
  <c r="F178" i="4"/>
  <c r="E178" i="4"/>
  <c r="D178" i="4"/>
  <c r="H174" i="4"/>
  <c r="G174" i="4"/>
  <c r="F174" i="4"/>
  <c r="E174" i="4"/>
  <c r="D174" i="4"/>
  <c r="H127" i="4"/>
  <c r="G127" i="4"/>
  <c r="H125" i="4"/>
  <c r="G125" i="4"/>
  <c r="F125" i="4"/>
  <c r="E125" i="4"/>
  <c r="D125" i="4"/>
  <c r="H101" i="4"/>
  <c r="G101" i="4"/>
  <c r="F101" i="4"/>
  <c r="E101" i="4"/>
  <c r="D101" i="4"/>
  <c r="H52" i="4"/>
  <c r="G52" i="4"/>
  <c r="F52" i="4"/>
  <c r="E52" i="4"/>
  <c r="D52" i="4"/>
  <c r="E12" i="4"/>
  <c r="D12" i="4"/>
  <c r="H355" i="4" l="1"/>
  <c r="E355" i="4"/>
  <c r="D355" i="4"/>
  <c r="F355" i="4"/>
  <c r="G355" i="4"/>
  <c r="E353" i="4"/>
  <c r="F12" i="4"/>
  <c r="H12" i="4"/>
  <c r="G12" i="4"/>
  <c r="G353" i="4" l="1"/>
  <c r="H353" i="4"/>
  <c r="F353" i="4"/>
  <c r="D353" i="4"/>
</calcChain>
</file>

<file path=xl/sharedStrings.xml><?xml version="1.0" encoding="utf-8"?>
<sst xmlns="http://schemas.openxmlformats.org/spreadsheetml/2006/main" count="468" uniqueCount="171">
  <si>
    <t>Районний бюджет Дубенського району</t>
  </si>
  <si>
    <t>Районний бюджет Рівненського району</t>
  </si>
  <si>
    <t>Районний бюджет Сарненського району</t>
  </si>
  <si>
    <t>Бюджет Бабинської сільської територіальної громади</t>
  </si>
  <si>
    <t>Бюджет Клесівської селищної територіальної громади</t>
  </si>
  <si>
    <t>Бюджет Миляцької сільської територіальної громади</t>
  </si>
  <si>
    <t>Бюджет Крупецької сільської територіальної громади</t>
  </si>
  <si>
    <t>Бюджет Млинівської селищної  територіальної громади</t>
  </si>
  <si>
    <t>Бюджет Деражненської сільської територіальної громади</t>
  </si>
  <si>
    <t>Бюджет Острожецької сільської територіальної громади</t>
  </si>
  <si>
    <t>Бюджет Демидівської селищної  територіальної громади</t>
  </si>
  <si>
    <t>Бюджет Шпанівської сільської територіальної громади</t>
  </si>
  <si>
    <t>Бюджет Вараської міської територіальної громади</t>
  </si>
  <si>
    <t>Бюджет Березівської сільської територіальної громади</t>
  </si>
  <si>
    <t>Бюджет Березнівської міської територіальної громади</t>
  </si>
  <si>
    <t>Бюджет Білокриницької сільської територіальної громади</t>
  </si>
  <si>
    <t>Бюджет Варковицької сільської територіальної громади</t>
  </si>
  <si>
    <t>Бюджет Великомежиріцької сільської територіальної громади</t>
  </si>
  <si>
    <t>Бюджет Вербської сільської територіальної громади</t>
  </si>
  <si>
    <t>Бюджет Володимирецької селищної територіальної громади</t>
  </si>
  <si>
    <t>Бюджет Городоцької сільської територіальної громади</t>
  </si>
  <si>
    <t>Бюджет Гощанської селищної територіальної громади</t>
  </si>
  <si>
    <t>Бюджет Дубенської міської територіальної громади</t>
  </si>
  <si>
    <t>Бюджет Дубровицької міської територіальної громади</t>
  </si>
  <si>
    <t>Бюджет Зарічненської селищної територіальної громади</t>
  </si>
  <si>
    <t>Бюджет Здовбицької сільської територіальної громади</t>
  </si>
  <si>
    <t>Бюджет Здолбунівської міської територіальної громади</t>
  </si>
  <si>
    <t>Бюджет Зорянської сільської територіальної громади</t>
  </si>
  <si>
    <t>Бюджет Корецької міської територіальної громади</t>
  </si>
  <si>
    <t>Бюджет Костопільської міської територіальної громади</t>
  </si>
  <si>
    <t>Бюджет Мізоцької селищної територіальної громади</t>
  </si>
  <si>
    <t>Бюджет Рівненської міської територіальної громади</t>
  </si>
  <si>
    <t>Бюджет Рокитнівської селищної територіальної громади</t>
  </si>
  <si>
    <t>Бюджет Сарненської міської територіальної громади</t>
  </si>
  <si>
    <t>Бюджет Соснівської селищної територіальної громади</t>
  </si>
  <si>
    <t>Інші субвенції з місцевого бюджету</t>
  </si>
  <si>
    <t>Бюджет Радивилівської міської  територіальної громади</t>
  </si>
  <si>
    <t>Бюджет Клеванської селищної  територіальної громади</t>
  </si>
  <si>
    <t>Бюджет Немовицької сільської  територіальної громади</t>
  </si>
  <si>
    <t>Бюджет Старосільської сільської  територіальної громади</t>
  </si>
  <si>
    <t>Бюджет Острозької міської  територіальної громади</t>
  </si>
  <si>
    <t>Бюджет Степанської селищної  територіальної громади</t>
  </si>
  <si>
    <t>1519770</t>
  </si>
  <si>
    <t xml:space="preserve">Інші субвенції з місцевого бюджету </t>
  </si>
  <si>
    <t>0619320</t>
  </si>
  <si>
    <t>до Прогнозу обласного бюджету</t>
  </si>
  <si>
    <t>0619310</t>
  </si>
  <si>
    <t>Бюджет Радивилівської міської територіальної громади</t>
  </si>
  <si>
    <t>Бюджет Клеванської селищної територіальної громади</t>
  </si>
  <si>
    <t>Бюджет Немовицької сільської територіальної громади</t>
  </si>
  <si>
    <t>Бюджет Демидівської селищної територіальної громади</t>
  </si>
  <si>
    <t>Бюджет Старосільської сільської територіальної громади</t>
  </si>
  <si>
    <t xml:space="preserve">Субвенція з місцевого бюджету на здійснення переданих видатків у сфері освіти за рахунок коштів освітньої субвенції </t>
  </si>
  <si>
    <t>Районний бюджет Вараського району</t>
  </si>
  <si>
    <t>3719150</t>
  </si>
  <si>
    <t>9150</t>
  </si>
  <si>
    <t xml:space="preserve">Інші дотації з місцевого бюджету </t>
  </si>
  <si>
    <t>1751500000</t>
  </si>
  <si>
    <t>1751700000</t>
  </si>
  <si>
    <t>1755200000</t>
  </si>
  <si>
    <t>1756300000</t>
  </si>
  <si>
    <t>1756600000</t>
  </si>
  <si>
    <t>9320</t>
  </si>
  <si>
    <t xml:space="preserve">Субвенція з місцевого бюджету за рахунок залишку коштів освітньої субвенції, що утворився на початок бюджетного періоду </t>
  </si>
  <si>
    <t>Бюджет Бугринської сільської територіальної громади</t>
  </si>
  <si>
    <t>Бюджет Боремельської сільської територіальної громади</t>
  </si>
  <si>
    <t>Бюджет Малолюбашанської сільської територіальної громади</t>
  </si>
  <si>
    <t>Бюджет Олександрійської сільської територіальної громади</t>
  </si>
  <si>
    <t>Бюджет Острозької міської територіальної громади</t>
  </si>
  <si>
    <t>Бюджет Степанської селищної територіальної громади</t>
  </si>
  <si>
    <t>Бюджет Підлозцівської сільської територіальної громади</t>
  </si>
  <si>
    <t>Бюджет Привільненської сільської територіальної громади</t>
  </si>
  <si>
    <t>Бюджет Мирогощанської сільської територіальної громади</t>
  </si>
  <si>
    <t>Бюджет Локницької сільської територіальної громади</t>
  </si>
  <si>
    <t>Бюджет Смизької селищної територіальної громади</t>
  </si>
  <si>
    <t>Бюджет Висоцької сільської територіальної громади</t>
  </si>
  <si>
    <t>Бюджет Козинської сільської територіальної громади</t>
  </si>
  <si>
    <t>Бюджет Млинівської селищної територіальної громади</t>
  </si>
  <si>
    <t>Бюджет Бокіймівської сільської територіальної громади</t>
  </si>
  <si>
    <t>Бюджет Тараканівської сільської територіальної громади</t>
  </si>
  <si>
    <t>Бюджет Ярославицької сільської територіальної громади</t>
  </si>
  <si>
    <t>Бюджет Повчанської сільської територіальної громади</t>
  </si>
  <si>
    <t>Бюджет Дядьковицької сільської територіальної громади</t>
  </si>
  <si>
    <t>Бюджет Корнинської сільської територіальної громади</t>
  </si>
  <si>
    <t>Бюджет Малинської сільської територіальної громади</t>
  </si>
  <si>
    <t>Бюджет Антонівської сільської територіальної громади</t>
  </si>
  <si>
    <t>Бюджет Великоомелянської сільської територіальної громади</t>
  </si>
  <si>
    <t>Бюджет Вирівської сільської територіальної громади</t>
  </si>
  <si>
    <t>Бюджет Головинської сільської територіальної громади</t>
  </si>
  <si>
    <t>Бюджет Каноницької сільської територіальної громади</t>
  </si>
  <si>
    <t>Бюджет Полицької сільської територіальної громади</t>
  </si>
  <si>
    <t>Бюджет Рафалівської селищної територіальної громади</t>
  </si>
  <si>
    <t>Бюджет Семидубської сільської територіальної громади</t>
  </si>
  <si>
    <t>1119518</t>
  </si>
  <si>
    <t>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t>
  </si>
  <si>
    <t>Обласний бюджет Рівненської області</t>
  </si>
  <si>
    <t>1755500000</t>
  </si>
  <si>
    <t>1756400000</t>
  </si>
  <si>
    <t>Субвенція з місцевого бюджету на виплату грошової компенсації за належні для отримання жилі приміщення для сімей осіб, визначених пунктами 2 - 5 частини першої статті 10 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бюджетузахисту», та які потребують поліпшення житлових умов за рахунок відповідної субвенції з державного бюджету</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</si>
  <si>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</si>
  <si>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 xml:space="preserve">0819280  </t>
  </si>
  <si>
    <t xml:space="preserve">9280     </t>
  </si>
  <si>
    <t>1710000000</t>
  </si>
  <si>
    <t xml:space="preserve">0619311  </t>
  </si>
  <si>
    <t>9800</t>
  </si>
  <si>
    <t>Субвенція з місцевого бюджету державному бюджету на виконання програм соціально-економічного розвитку регіонів</t>
  </si>
  <si>
    <t>Державний бюджет України</t>
  </si>
  <si>
    <t>9900000000</t>
  </si>
  <si>
    <t>0219800</t>
  </si>
  <si>
    <t>0619800</t>
  </si>
  <si>
    <t>0719800</t>
  </si>
  <si>
    <t>0819800</t>
  </si>
  <si>
    <t>0919800</t>
  </si>
  <si>
    <t>1019800</t>
  </si>
  <si>
    <t>1119800</t>
  </si>
  <si>
    <t>1219800</t>
  </si>
  <si>
    <t>1519800</t>
  </si>
  <si>
    <t>2319800</t>
  </si>
  <si>
    <t>2419800</t>
  </si>
  <si>
    <t>2519800</t>
  </si>
  <si>
    <t>2719800</t>
  </si>
  <si>
    <t>2819800</t>
  </si>
  <si>
    <t>3519800</t>
  </si>
  <si>
    <t>3719800</t>
  </si>
  <si>
    <t>5119800</t>
  </si>
  <si>
    <t>2027 рік (план)</t>
  </si>
  <si>
    <t>2028 рік (план)</t>
  </si>
  <si>
    <t>Субвенція з місцевого бюджету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 за рахунок відповідної субвенції з державного бюджету</t>
  </si>
  <si>
    <t>Додаток 11</t>
  </si>
  <si>
    <t>5119241</t>
  </si>
  <si>
    <t xml:space="preserve">5119246  </t>
  </si>
  <si>
    <t>(грн)</t>
  </si>
  <si>
    <t xml:space="preserve">Бюджет Млинівської селищної територіальної громади </t>
  </si>
  <si>
    <t xml:space="preserve">Бюджет Мізоцької селищної територіальної громади </t>
  </si>
  <si>
    <t>Рівненської області на 2027-2029 роки</t>
  </si>
  <si>
    <t>2025 рік (звіт)</t>
  </si>
  <si>
    <t>2029 рік (план)</t>
  </si>
  <si>
    <t>Субвенція з місцевого бюджету на будівництво нового житла, реконструкцію існуючих житлових будинків та гуртожитків, а також переобладнання нежитлових приміщень у житлові для формування фондів житла тимчасового проживання за рахунок відповідної субвенції з державного бюджету</t>
  </si>
  <si>
    <t>0819535</t>
  </si>
  <si>
    <t xml:space="preserve">0619313  </t>
  </si>
  <si>
    <t>Субвенція з місцевого бюджету на реалізацію публічного інвестиційного проекту на безперешкодний доступ до якісної освіти – шкільні автобуси за рахунок відповідної субвенції з державного бюджет</t>
  </si>
  <si>
    <t xml:space="preserve">0619360  </t>
  </si>
  <si>
    <t>Субвенція з місцевого бюджету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</si>
  <si>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 xml:space="preserve">1519770  </t>
  </si>
  <si>
    <t>9310</t>
  </si>
  <si>
    <t>Субвенція з місцевого бюджету на здійснення переданих видатків у сфері освіти за рахунок коштів освітньої субвенції</t>
  </si>
  <si>
    <t xml:space="preserve">Бюджет Антонівської сільської територіальної громади </t>
  </si>
  <si>
    <t>2026 рік (затверджено)</t>
  </si>
  <si>
    <t>Директор департаменту фінансів облдержадміністрації</t>
  </si>
  <si>
    <t>Лідія БІЛЯК</t>
  </si>
  <si>
    <t>(код бюджету)</t>
  </si>
  <si>
    <r>
      <rPr>
        <sz val="14"/>
        <rFont val="Times New Roman"/>
        <family val="1"/>
        <charset val="204"/>
      </rPr>
      <t>1</t>
    </r>
  </si>
  <si>
    <r>
      <rPr>
        <sz val="14"/>
        <rFont val="Times New Roman"/>
        <family val="1"/>
        <charset val="204"/>
      </rPr>
      <t>2</t>
    </r>
  </si>
  <si>
    <r>
      <rPr>
        <sz val="14"/>
        <rFont val="Times New Roman"/>
        <family val="1"/>
        <charset val="204"/>
      </rPr>
      <t>3</t>
    </r>
  </si>
  <si>
    <r>
      <rPr>
        <sz val="14"/>
        <rFont val="Times New Roman"/>
        <family val="1"/>
        <charset val="204"/>
      </rPr>
      <t>4</t>
    </r>
  </si>
  <si>
    <r>
      <rPr>
        <sz val="14"/>
        <rFont val="Times New Roman"/>
        <family val="1"/>
        <charset val="204"/>
      </rPr>
      <t>5</t>
    </r>
  </si>
  <si>
    <r>
      <rPr>
        <sz val="14"/>
        <rFont val="Times New Roman"/>
        <family val="1"/>
        <charset val="204"/>
      </rPr>
      <t>6</t>
    </r>
  </si>
  <si>
    <r>
      <rPr>
        <sz val="14"/>
        <rFont val="Times New Roman"/>
        <family val="1"/>
        <charset val="204"/>
      </rPr>
      <t>7</t>
    </r>
  </si>
  <si>
    <r>
      <rPr>
        <b/>
        <i/>
        <sz val="14"/>
        <rFont val="Times New Roman"/>
        <family val="1"/>
        <charset val="204"/>
      </rPr>
      <t>8</t>
    </r>
  </si>
  <si>
    <r>
      <rPr>
        <b/>
        <sz val="14"/>
        <rFont val="Times New Roman"/>
        <family val="1"/>
        <charset val="204"/>
      </rPr>
      <t>І. Трансферти із загального фонду бюджету</t>
    </r>
  </si>
  <si>
    <r>
      <rPr>
        <b/>
        <sz val="14"/>
        <rFont val="Times New Roman"/>
        <family val="1"/>
        <charset val="204"/>
      </rPr>
      <t>II. Трансферти із спеціального фонду бюджету</t>
    </r>
  </si>
  <si>
    <t>Субвенція з місцевого бюджету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 за рахунок відповідної субвенції з державного бюджету</t>
  </si>
  <si>
    <t>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</si>
  <si>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Код Програмної класифікації видатків та кредитування місцевого бюджету / код бюджету</t>
  </si>
  <si>
    <t>Код Типової програмної класифікації видатків та кредитування місцевого бюджету</t>
  </si>
  <si>
    <t>Найменування трансферту / найменування бюджету - отримувача міжбюджетного трансферту</t>
  </si>
  <si>
    <t>X</t>
  </si>
  <si>
    <t>РАЗОМ за розділами І, II, у тому числі:</t>
  </si>
  <si>
    <t>загальний фонд</t>
  </si>
  <si>
    <t>спеціальний фонд</t>
  </si>
  <si>
    <r>
      <rPr>
        <b/>
        <sz val="18"/>
        <rFont val="Times New Roman"/>
        <family val="1"/>
        <charset val="204"/>
      </rPr>
      <t>Показники міжбюджетних трансфертів іншим бюджетам</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</si>
</sst>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font>
    <font>
      <b/>
      <sz val="10"/>
      <name val="Arial"/>
      <family val="2"/>
      <charset val="204"/>
    </font>
    <font>
      <sz val="10"/>
      <name val="Arial"/>
      <family val="2"/>
      <charset val="204"/>
    </font>
    <font>
      <b/>
      <sz val="12"/>
      <name val="Arial"/>
      <family val="2"/>
      <charset val="204"/>
    </font>
    <font>
      <i/>
      <sz val="10"/>
      <name val="Arial"/>
      <family val="2"/>
      <charset val="204"/>
    </font>
    <font>
      <sz val="13"/>
      <name val="Times New Roman"/>
      <family val="1"/>
      <charset val="204"/>
    </font>
    <font>
      <b/>
      <i/>
      <sz val="10"/>
      <color rgb="FF00B0F0"/>
      <name val="Arial"/>
      <family val="2"/>
      <charset val="204"/>
    </font>
    <font>
      <b/>
      <i/>
      <sz val="10"/>
      <color rgb="FFFF0000"/>
      <name val="Arial"/>
      <family val="2"/>
      <charset val="204"/>
    </font>
    <font>
      <i/>
      <sz val="10"/>
      <color rgb="FFFF0000"/>
      <name val="Arial"/>
      <family val="2"/>
      <charset val="204"/>
    </font>
    <font>
      <b/>
      <i/>
      <sz val="10"/>
      <color rgb="FFC00000"/>
      <name val="Arial"/>
      <family val="2"/>
      <charset val="204"/>
    </font>
    <font>
      <sz val="10"/>
      <color rgb="FFFF0000"/>
      <name val="Arial"/>
      <family val="2"/>
      <charset val="204"/>
    </font>
    <font>
      <b/>
      <sz val="14"/>
      <name val="Times New Roman"/>
      <family val="1"/>
      <charset val="204"/>
    </font>
    <font>
      <b/>
      <sz val="14"/>
      <name val="Arial"/>
      <family val="2"/>
      <charset val="204"/>
    </font>
    <font>
      <sz val="14"/>
      <name val="Arial"/>
      <family val="2"/>
      <charset val="204"/>
    </font>
    <font>
      <sz val="14"/>
      <name val="Times New Roman"/>
      <family val="1"/>
      <charset val="204"/>
    </font>
    <font>
      <b/>
      <i/>
      <sz val="14"/>
      <name val="Times New Roman"/>
      <family val="1"/>
      <charset val="204"/>
    </font>
    <font>
      <b/>
      <sz val="14"/>
      <color theme="1"/>
      <name val="Times New Roman Cyr"/>
      <charset val="204"/>
    </font>
    <font>
      <b/>
      <sz val="14"/>
      <color theme="1"/>
      <name val="Times New Roman"/>
      <family val="1"/>
      <charset val="204"/>
    </font>
    <font>
      <sz val="14"/>
      <color theme="1"/>
      <name val="Times New Roman"/>
      <family val="1"/>
      <charset val="204"/>
    </font>
    <font>
      <sz val="14"/>
      <color theme="1"/>
      <name val="Times New Roman Cyr"/>
      <charset val="204"/>
    </font>
    <font>
      <sz val="14"/>
      <color theme="1"/>
      <name val="Arial"/>
      <family val="2"/>
      <charset val="204"/>
    </font>
    <font>
      <b/>
      <sz val="14"/>
      <name val="Times New Roman Cyr"/>
      <charset val="204"/>
    </font>
    <font>
      <sz val="14"/>
      <name val="Times New Roman Cyr"/>
      <charset val="204"/>
    </font>
    <font>
      <sz val="14"/>
      <color rgb="FFFF0000"/>
      <name val="Times New Roman"/>
      <family val="1"/>
      <charset val="204"/>
    </font>
    <font>
      <b/>
      <sz val="12"/>
      <name val="Times New Roman"/>
      <family val="1"/>
      <charset val="204"/>
    </font>
    <font>
      <sz val="12"/>
      <name val="Times New Roman"/>
      <family val="1"/>
      <charset val="204"/>
    </font>
    <font>
      <sz val="10"/>
      <name val="Times New Roman"/>
      <family val="1"/>
      <charset val="204"/>
    </font>
    <font>
      <sz val="18"/>
      <name val="Times New Roman"/>
      <family val="1"/>
      <charset val="204"/>
    </font>
    <font>
      <b/>
      <sz val="18"/>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0" fontId="2" fillId="0" borderId="1"/>
    <xf numFmtId="0" fontId="2" fillId="0" borderId="1"/>
  </cellStyleXfs>
  <cellXfs count="65">
    <xf numFmtId="0" fontId="0" fillId="0" borderId="0" xfId="0"/>
    <xf numFmtId="0" fontId="2" fillId="0" borderId="1" xfId="2"/>
    <xf numFmtId="0" fontId="2" fillId="0" borderId="1" xfId="2" applyAlignment="1">
      <alignment vertical="top"/>
    </xf>
    <xf numFmtId="4" fontId="2" fillId="0" borderId="1" xfId="2" applyNumberFormat="1"/>
    <xf numFmtId="0" fontId="4" fillId="0" borderId="1" xfId="2" applyFont="1" applyAlignment="1">
      <alignment horizontal="center"/>
    </xf>
    <xf numFmtId="4" fontId="6" fillId="0" borderId="1" xfId="2" applyNumberFormat="1" applyFont="1"/>
    <xf numFmtId="4" fontId="7" fillId="0" borderId="1" xfId="2" applyNumberFormat="1" applyFont="1"/>
    <xf numFmtId="4" fontId="8" fillId="0" borderId="1" xfId="2" applyNumberFormat="1" applyFont="1"/>
    <xf numFmtId="0" fontId="2" fillId="0" borderId="1" xfId="2" applyAlignment="1">
      <alignment horizontal="center"/>
    </xf>
    <xf numFmtId="0" fontId="1" fillId="0" borderId="1" xfId="2" applyFont="1" applyAlignment="1">
      <alignment vertical="center"/>
    </xf>
    <xf numFmtId="0" fontId="9" fillId="0" borderId="1" xfId="2" applyFont="1" applyAlignment="1">
      <alignment horizontal="center"/>
    </xf>
    <xf numFmtId="0" fontId="10" fillId="0" borderId="1" xfId="2" applyFont="1"/>
    <xf numFmtId="0" fontId="5" fillId="0" borderId="1" xfId="2" applyFont="1" applyAlignment="1">
      <alignment vertical="top"/>
    </xf>
    <xf numFmtId="0" fontId="3" fillId="0" borderId="1" xfId="2" applyFont="1" applyAlignment="1">
      <alignment vertical="center"/>
    </xf>
    <xf numFmtId="0" fontId="19" fillId="0" borderId="2" xfId="0" applyFont="1" applyBorder="1" applyAlignment="1">
      <alignment vertical="center" wrapText="1"/>
    </xf>
    <xf numFmtId="4" fontId="18" fillId="2" borderId="2" xfId="2" applyNumberFormat="1" applyFont="1" applyFill="1" applyBorder="1" applyAlignment="1">
      <alignment horizontal="right" vertical="top" wrapText="1"/>
    </xf>
    <xf numFmtId="0" fontId="20" fillId="0" borderId="2" xfId="2" applyFont="1" applyBorder="1" applyAlignment="1">
      <alignment horizontal="left" vertical="top"/>
    </xf>
    <xf numFmtId="0" fontId="18" fillId="3" borderId="2" xfId="1" applyFont="1" applyFill="1" applyBorder="1" applyAlignment="1">
      <alignment horizontal="left" vertical="center" wrapText="1"/>
    </xf>
    <xf numFmtId="0" fontId="18" fillId="3" borderId="2" xfId="1" applyFont="1" applyFill="1" applyBorder="1" applyAlignment="1">
      <alignment horizontal="center" vertical="center" wrapText="1"/>
    </xf>
    <xf numFmtId="0" fontId="18" fillId="0" borderId="2" xfId="2" applyFont="1" applyBorder="1" applyAlignment="1">
      <alignment horizontal="left" vertical="top" wrapText="1"/>
    </xf>
    <xf numFmtId="4" fontId="18" fillId="2" borderId="2" xfId="2" applyNumberFormat="1" applyFont="1" applyFill="1" applyBorder="1" applyAlignment="1">
      <alignment vertical="center" wrapText="1"/>
    </xf>
    <xf numFmtId="4" fontId="14" fillId="2" borderId="2" xfId="2" applyNumberFormat="1" applyFont="1" applyFill="1" applyBorder="1" applyAlignment="1">
      <alignment vertical="center" wrapText="1"/>
    </xf>
    <xf numFmtId="0" fontId="14" fillId="3" borderId="2" xfId="1" applyFont="1" applyFill="1" applyBorder="1" applyAlignment="1">
      <alignment horizontal="center" vertical="center" wrapText="1"/>
    </xf>
    <xf numFmtId="0" fontId="14" fillId="3" borderId="2" xfId="1" applyFont="1" applyFill="1" applyBorder="1" applyAlignment="1">
      <alignment horizontal="left" vertical="center" wrapText="1"/>
    </xf>
    <xf numFmtId="4" fontId="14" fillId="2" borderId="2" xfId="2" applyNumberFormat="1" applyFont="1" applyFill="1" applyBorder="1" applyAlignment="1">
      <alignment horizontal="right" vertical="top" wrapText="1"/>
    </xf>
    <xf numFmtId="0" fontId="22" fillId="0" borderId="2" xfId="2" applyFont="1" applyBorder="1" applyAlignment="1">
      <alignment horizontal="center" vertical="center" wrapText="1"/>
    </xf>
    <xf numFmtId="0" fontId="14" fillId="0" borderId="2" xfId="2" applyFont="1" applyBorder="1" applyAlignment="1">
      <alignment vertical="center" wrapText="1"/>
    </xf>
    <xf numFmtId="4" fontId="14" fillId="2" borderId="2" xfId="2" applyNumberFormat="1" applyFont="1" applyFill="1" applyBorder="1" applyAlignment="1">
      <alignment horizontal="right" wrapText="1"/>
    </xf>
    <xf numFmtId="0" fontId="13" fillId="0" borderId="2" xfId="2" applyFont="1" applyBorder="1" applyAlignment="1">
      <alignment horizontal="left" vertical="top"/>
    </xf>
    <xf numFmtId="2" fontId="13" fillId="0" borderId="2" xfId="2" applyNumberFormat="1" applyFont="1" applyBorder="1"/>
    <xf numFmtId="2" fontId="13" fillId="0" borderId="2" xfId="2" applyNumberFormat="1" applyFont="1" applyBorder="1" applyAlignment="1">
      <alignment horizontal="left" vertical="top"/>
    </xf>
    <xf numFmtId="0" fontId="13" fillId="0" borderId="2" xfId="2" applyFont="1" applyBorder="1" applyAlignment="1">
      <alignment horizontal="center" vertical="top"/>
    </xf>
    <xf numFmtId="0" fontId="16" fillId="0" borderId="2" xfId="2" applyFont="1" applyBorder="1" applyAlignment="1">
      <alignment horizontal="center" vertical="center" wrapText="1"/>
    </xf>
    <xf numFmtId="0" fontId="17" fillId="0" borderId="2" xfId="2" applyFont="1" applyBorder="1" applyAlignment="1">
      <alignment horizontal="left" vertical="top" wrapText="1"/>
    </xf>
    <xf numFmtId="4" fontId="17" fillId="2" borderId="2" xfId="2" applyNumberFormat="1" applyFont="1" applyFill="1" applyBorder="1" applyAlignment="1">
      <alignment vertical="center" wrapText="1"/>
    </xf>
    <xf numFmtId="0" fontId="18" fillId="0" borderId="2" xfId="1" applyFont="1" applyBorder="1" applyAlignment="1">
      <alignment horizontal="center" vertical="center" wrapText="1"/>
    </xf>
    <xf numFmtId="0" fontId="19" fillId="0" borderId="2" xfId="2" applyFont="1" applyBorder="1" applyAlignment="1">
      <alignment horizontal="center" vertical="center" wrapText="1"/>
    </xf>
    <xf numFmtId="49" fontId="21" fillId="0" borderId="2" xfId="2" applyNumberFormat="1" applyFont="1" applyBorder="1" applyAlignment="1">
      <alignment horizontal="center" vertical="center" wrapText="1"/>
    </xf>
    <xf numFmtId="0" fontId="21" fillId="0" borderId="2" xfId="2" applyFont="1" applyBorder="1" applyAlignment="1">
      <alignment horizontal="center" vertical="center" wrapText="1"/>
    </xf>
    <xf numFmtId="0" fontId="11" fillId="2" borderId="2" xfId="2" applyFont="1" applyFill="1" applyBorder="1" applyAlignment="1">
      <alignment vertical="center" wrapText="1"/>
    </xf>
    <xf numFmtId="4" fontId="11" fillId="2" borderId="2" xfId="2" applyNumberFormat="1" applyFont="1" applyFill="1" applyBorder="1" applyAlignment="1">
      <alignment vertical="center" wrapText="1"/>
    </xf>
    <xf numFmtId="0" fontId="11" fillId="0" borderId="2" xfId="2" applyFont="1" applyBorder="1" applyAlignment="1">
      <alignment horizontal="left" vertical="top" wrapText="1"/>
    </xf>
    <xf numFmtId="49" fontId="22" fillId="0" borderId="2" xfId="2" applyNumberFormat="1" applyFont="1" applyBorder="1" applyAlignment="1">
      <alignment horizontal="center" vertical="center" wrapText="1"/>
    </xf>
    <xf numFmtId="0" fontId="14" fillId="2" borderId="2" xfId="2" applyFont="1" applyFill="1" applyBorder="1" applyAlignment="1">
      <alignment vertical="center" wrapText="1"/>
    </xf>
    <xf numFmtId="0" fontId="14" fillId="0" borderId="2" xfId="1" applyFont="1" applyBorder="1" applyAlignment="1">
      <alignment horizontal="center" vertical="center" wrapText="1"/>
    </xf>
    <xf numFmtId="49" fontId="11" fillId="0" borderId="2" xfId="2" applyNumberFormat="1" applyFont="1" applyBorder="1" applyAlignment="1">
      <alignment horizontal="center" vertical="center" wrapText="1"/>
    </xf>
    <xf numFmtId="0" fontId="11" fillId="0" borderId="2" xfId="2" applyFont="1" applyBorder="1" applyAlignment="1">
      <alignment vertical="center" wrapText="1"/>
    </xf>
    <xf numFmtId="4" fontId="23" fillId="2" borderId="2" xfId="2" applyNumberFormat="1" applyFont="1" applyFill="1" applyBorder="1" applyAlignment="1">
      <alignment horizontal="right" vertical="top" wrapText="1"/>
    </xf>
    <xf numFmtId="0" fontId="11" fillId="0" borderId="2" xfId="2" applyFont="1" applyBorder="1" applyAlignment="1">
      <alignment horizontal="left" wrapText="1"/>
    </xf>
    <xf numFmtId="4" fontId="14" fillId="0" borderId="2" xfId="2" applyNumberFormat="1" applyFont="1" applyBorder="1"/>
    <xf numFmtId="49" fontId="14" fillId="0" borderId="2" xfId="2" applyNumberFormat="1" applyFont="1" applyBorder="1" applyAlignment="1">
      <alignment horizontal="center" vertical="center" wrapText="1"/>
    </xf>
    <xf numFmtId="0" fontId="11" fillId="2" borderId="2" xfId="2" applyFont="1" applyFill="1" applyBorder="1" applyAlignment="1">
      <alignment horizontal="left" vertical="center" wrapText="1"/>
    </xf>
    <xf numFmtId="0" fontId="11" fillId="0" borderId="2" xfId="2" applyFont="1" applyBorder="1" applyAlignment="1">
      <alignment horizontal="center" vertical="top" wrapText="1"/>
    </xf>
    <xf numFmtId="0" fontId="14" fillId="0" borderId="1" xfId="2" applyFont="1" applyAlignment="1">
      <alignment vertical="top"/>
    </xf>
    <xf numFmtId="0" fontId="24" fillId="0" borderId="3" xfId="2" applyFont="1" applyBorder="1" applyAlignment="1">
      <alignment horizontal="center" vertical="center"/>
    </xf>
    <xf numFmtId="0" fontId="25" fillId="0" borderId="4" xfId="2" applyFont="1" applyBorder="1" applyAlignment="1">
      <alignment horizontal="center" vertical="center"/>
    </xf>
    <xf numFmtId="0" fontId="14" fillId="0" borderId="2" xfId="2" applyFont="1" applyBorder="1" applyAlignment="1">
      <alignment horizontal="center" vertical="center"/>
    </xf>
    <xf numFmtId="0" fontId="11" fillId="0" borderId="2" xfId="2" applyFont="1" applyBorder="1" applyAlignment="1">
      <alignment horizontal="left" vertical="center"/>
    </xf>
    <xf numFmtId="4" fontId="11" fillId="0" borderId="2" xfId="2" applyNumberFormat="1" applyFont="1" applyBorder="1" applyAlignment="1">
      <alignment horizontal="right" vertical="center"/>
    </xf>
    <xf numFmtId="0" fontId="26" fillId="0" borderId="1" xfId="2" applyFont="1"/>
    <xf numFmtId="0" fontId="11" fillId="0" borderId="1" xfId="2" applyFont="1" applyAlignment="1">
      <alignment horizontal="left" vertical="center"/>
    </xf>
    <xf numFmtId="4" fontId="7" fillId="0" borderId="1" xfId="2" applyNumberFormat="1" applyFont="1" applyAlignment="1">
      <alignment horizontal="center"/>
    </xf>
    <xf numFmtId="0" fontId="12" fillId="0" borderId="2" xfId="2" applyFont="1" applyBorder="1" applyAlignment="1">
      <alignment horizontal="center" vertical="top"/>
    </xf>
    <xf numFmtId="0" fontId="12" fillId="0" borderId="2" xfId="2" applyFont="1" applyBorder="1" applyAlignment="1">
      <alignment horizontal="center" vertical="center"/>
    </xf>
    <xf numFmtId="0" fontId="27" fillId="0" borderId="1" xfId="2" applyFont="1" applyAlignment="1">
      <alignment horizontal="center" vertical="top"/>
    </xf>
  </cellXfs>
  <cellStyles count="3">
    <cellStyle name="Normal_Доходи" xfId="1" xr:uid="{E05AFD34-31F4-4BE2-A8FB-8F429EACFB32}"/>
    <cellStyle name="Звичайний" xfId="0" builtinId="0"/>
    <cellStyle name="Обычный 2" xfId="2" xr:uid="{D4E49227-4CC0-41DE-9661-613AF007E9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BFABF-BBAA-4347-A7B1-F11CABEB0F7A}">
  <sheetPr>
    <pageSetUpPr fitToPage="1"/>
  </sheetPr>
  <dimension ref="A1:M363"/>
  <sheetViews>
    <sheetView tabSelected="1" workbookViewId="0">
      <pane xSplit="4" ySplit="9" topLeftCell="E348" activePane="bottomRight" state="frozen"/>
      <selection activeCell="A659" sqref="A659:H659"/>
      <selection pane="topRight" activeCell="A659" sqref="A659:H659"/>
      <selection pane="bottomLeft" activeCell="A659" sqref="A659:H659"/>
      <selection pane="bottomRight" activeCell="D355" sqref="D355"/>
    </sheetView>
  </sheetViews>
  <sheetFormatPr defaultRowHeight="12.75" x14ac:dyDescent="0.2"/>
  <cols>
    <col min="1" max="1" width="18.7109375" style="1" customWidth="1"/>
    <col min="2" max="2" width="19.7109375" style="1" customWidth="1"/>
    <col min="3" max="3" width="70.5703125" style="1" customWidth="1"/>
    <col min="4" max="4" width="21.5703125" style="1" customWidth="1"/>
    <col min="5" max="5" width="22.140625" style="1" customWidth="1"/>
    <col min="6" max="6" width="21.42578125" style="1" customWidth="1"/>
    <col min="7" max="7" width="20.7109375" style="1" customWidth="1"/>
    <col min="8" max="8" width="21.7109375" style="1" customWidth="1"/>
    <col min="9" max="10" width="9.140625" style="1"/>
    <col min="11" max="11" width="14.85546875" style="1" customWidth="1"/>
    <col min="12" max="12" width="18.28515625" style="1" customWidth="1"/>
    <col min="13" max="13" width="13.28515625" style="1" customWidth="1"/>
    <col min="14" max="16384" width="9.140625" style="1"/>
  </cols>
  <sheetData>
    <row r="1" spans="1:11" ht="18.75" x14ac:dyDescent="0.2">
      <c r="G1" s="53" t="s">
        <v>128</v>
      </c>
      <c r="H1" s="2"/>
    </row>
    <row r="2" spans="1:11" ht="18.75" x14ac:dyDescent="0.2">
      <c r="G2" s="53" t="s">
        <v>45</v>
      </c>
      <c r="H2" s="12"/>
    </row>
    <row r="3" spans="1:11" ht="18.75" x14ac:dyDescent="0.2">
      <c r="G3" s="53" t="s">
        <v>134</v>
      </c>
      <c r="H3" s="12"/>
    </row>
    <row r="4" spans="1:11" ht="17.25" customHeight="1" x14ac:dyDescent="0.2"/>
    <row r="5" spans="1:11" ht="21.75" customHeight="1" x14ac:dyDescent="0.2">
      <c r="A5" s="64" t="s">
        <v>170</v>
      </c>
      <c r="B5" s="64"/>
      <c r="C5" s="64"/>
      <c r="D5" s="64"/>
      <c r="E5" s="64"/>
      <c r="F5" s="64"/>
      <c r="G5" s="64"/>
      <c r="H5" s="64"/>
    </row>
    <row r="6" spans="1:11" ht="17.25" customHeight="1" x14ac:dyDescent="0.2">
      <c r="A6" s="9"/>
      <c r="B6" s="54">
        <v>1710000000</v>
      </c>
      <c r="C6" s="13"/>
      <c r="D6" s="13"/>
      <c r="E6" s="13"/>
      <c r="F6" s="9"/>
      <c r="G6" s="9"/>
      <c r="H6" s="9"/>
    </row>
    <row r="7" spans="1:11" ht="21.75" customHeight="1" x14ac:dyDescent="0.2">
      <c r="A7" s="9"/>
      <c r="B7" s="55" t="s">
        <v>150</v>
      </c>
      <c r="D7" s="13"/>
      <c r="E7" s="13"/>
      <c r="F7" s="9"/>
      <c r="G7" s="9"/>
      <c r="H7" s="9"/>
    </row>
    <row r="8" spans="1:11" ht="12" customHeight="1" x14ac:dyDescent="0.2">
      <c r="A8" s="2"/>
      <c r="H8" s="4" t="s">
        <v>131</v>
      </c>
    </row>
    <row r="9" spans="1:11" ht="153.75" customHeight="1" x14ac:dyDescent="0.2">
      <c r="A9" s="52" t="s">
        <v>163</v>
      </c>
      <c r="B9" s="52" t="s">
        <v>164</v>
      </c>
      <c r="C9" s="52" t="s">
        <v>165</v>
      </c>
      <c r="D9" s="52" t="s">
        <v>135</v>
      </c>
      <c r="E9" s="52" t="s">
        <v>147</v>
      </c>
      <c r="F9" s="52" t="s">
        <v>125</v>
      </c>
      <c r="G9" s="52" t="s">
        <v>126</v>
      </c>
      <c r="H9" s="52" t="s">
        <v>136</v>
      </c>
    </row>
    <row r="10" spans="1:11" ht="27.75" customHeight="1" x14ac:dyDescent="0.2">
      <c r="A10" s="31" t="s">
        <v>151</v>
      </c>
      <c r="B10" s="31" t="s">
        <v>152</v>
      </c>
      <c r="C10" s="31" t="s">
        <v>153</v>
      </c>
      <c r="D10" s="31" t="s">
        <v>154</v>
      </c>
      <c r="E10" s="31" t="s">
        <v>155</v>
      </c>
      <c r="F10" s="31" t="s">
        <v>156</v>
      </c>
      <c r="G10" s="31" t="s">
        <v>157</v>
      </c>
      <c r="H10" s="31" t="s">
        <v>158</v>
      </c>
    </row>
    <row r="11" spans="1:11" ht="18.75" customHeight="1" x14ac:dyDescent="0.2">
      <c r="A11" s="62" t="s">
        <v>159</v>
      </c>
      <c r="B11" s="62"/>
      <c r="C11" s="62"/>
      <c r="D11" s="62"/>
      <c r="E11" s="62"/>
      <c r="F11" s="62"/>
      <c r="G11" s="62"/>
      <c r="H11" s="62"/>
    </row>
    <row r="12" spans="1:11" ht="21" customHeight="1" x14ac:dyDescent="0.2">
      <c r="A12" s="32" t="s">
        <v>54</v>
      </c>
      <c r="B12" s="32" t="s">
        <v>55</v>
      </c>
      <c r="C12" s="33" t="s">
        <v>56</v>
      </c>
      <c r="D12" s="34">
        <f>SUM(D13:D29)</f>
        <v>2002753</v>
      </c>
      <c r="E12" s="34">
        <f>SUM(E13:E29)</f>
        <v>0</v>
      </c>
      <c r="F12" s="34">
        <f>SUM(F13:F124)</f>
        <v>0</v>
      </c>
      <c r="G12" s="34">
        <f>SUM(G13:G124)</f>
        <v>0</v>
      </c>
      <c r="H12" s="34">
        <f>SUM(H13:H124)</f>
        <v>0</v>
      </c>
      <c r="K12" s="5"/>
    </row>
    <row r="13" spans="1:11" ht="18" customHeight="1" x14ac:dyDescent="0.2">
      <c r="A13" s="35">
        <v>1750200000</v>
      </c>
      <c r="B13" s="36"/>
      <c r="C13" s="14" t="s">
        <v>64</v>
      </c>
      <c r="D13" s="15">
        <v>213649</v>
      </c>
      <c r="E13" s="20"/>
      <c r="F13" s="16"/>
      <c r="G13" s="16"/>
      <c r="H13" s="16"/>
      <c r="K13" s="3"/>
    </row>
    <row r="14" spans="1:11" ht="18" customHeight="1" x14ac:dyDescent="0.2">
      <c r="A14" s="35">
        <v>1750300000</v>
      </c>
      <c r="B14" s="36"/>
      <c r="C14" s="14" t="s">
        <v>4</v>
      </c>
      <c r="D14" s="15">
        <v>296900</v>
      </c>
      <c r="E14" s="20"/>
      <c r="F14" s="16"/>
      <c r="G14" s="16"/>
      <c r="H14" s="16"/>
    </row>
    <row r="15" spans="1:11" ht="18" customHeight="1" x14ac:dyDescent="0.2">
      <c r="A15" s="35" t="s">
        <v>57</v>
      </c>
      <c r="B15" s="36"/>
      <c r="C15" s="14" t="s">
        <v>132</v>
      </c>
      <c r="D15" s="15">
        <v>151223</v>
      </c>
      <c r="E15" s="20"/>
      <c r="F15" s="16"/>
      <c r="G15" s="16"/>
      <c r="H15" s="16"/>
      <c r="K15" s="3"/>
    </row>
    <row r="16" spans="1:11" ht="18" customHeight="1" x14ac:dyDescent="0.2">
      <c r="A16" s="35" t="s">
        <v>58</v>
      </c>
      <c r="B16" s="36"/>
      <c r="C16" s="14" t="s">
        <v>8</v>
      </c>
      <c r="D16" s="15">
        <v>154163</v>
      </c>
      <c r="E16" s="20"/>
      <c r="F16" s="16"/>
      <c r="G16" s="16"/>
      <c r="H16" s="16"/>
      <c r="K16" s="3"/>
    </row>
    <row r="17" spans="1:11" ht="18" customHeight="1" x14ac:dyDescent="0.2">
      <c r="A17" s="35">
        <v>1752400000</v>
      </c>
      <c r="B17" s="36"/>
      <c r="C17" s="14" t="s">
        <v>50</v>
      </c>
      <c r="D17" s="15">
        <v>208155</v>
      </c>
      <c r="E17" s="20"/>
      <c r="F17" s="16"/>
      <c r="G17" s="16"/>
      <c r="H17" s="16"/>
    </row>
    <row r="18" spans="1:11" ht="18" customHeight="1" x14ac:dyDescent="0.2">
      <c r="A18" s="18">
        <v>1752700000</v>
      </c>
      <c r="B18" s="36"/>
      <c r="C18" s="17" t="s">
        <v>11</v>
      </c>
      <c r="D18" s="15">
        <v>82930</v>
      </c>
      <c r="E18" s="20"/>
      <c r="F18" s="16"/>
      <c r="G18" s="16"/>
      <c r="H18" s="16"/>
    </row>
    <row r="19" spans="1:11" ht="18" customHeight="1" x14ac:dyDescent="0.2">
      <c r="A19" s="18">
        <v>1752900000</v>
      </c>
      <c r="B19" s="18"/>
      <c r="C19" s="17" t="s">
        <v>82</v>
      </c>
      <c r="D19" s="15">
        <v>6415</v>
      </c>
      <c r="E19" s="20"/>
      <c r="F19" s="16"/>
      <c r="G19" s="16"/>
      <c r="H19" s="16"/>
    </row>
    <row r="20" spans="1:11" ht="18" customHeight="1" x14ac:dyDescent="0.2">
      <c r="A20" s="18">
        <v>1753800000</v>
      </c>
      <c r="B20" s="36"/>
      <c r="C20" s="17" t="s">
        <v>86</v>
      </c>
      <c r="D20" s="15">
        <v>128188</v>
      </c>
      <c r="E20" s="20"/>
      <c r="F20" s="16"/>
      <c r="G20" s="16"/>
      <c r="H20" s="16"/>
    </row>
    <row r="21" spans="1:11" ht="18" customHeight="1" x14ac:dyDescent="0.2">
      <c r="A21" s="35" t="s">
        <v>59</v>
      </c>
      <c r="B21" s="36"/>
      <c r="C21" s="14" t="s">
        <v>19</v>
      </c>
      <c r="D21" s="15">
        <v>48851</v>
      </c>
      <c r="E21" s="20"/>
      <c r="F21" s="16"/>
      <c r="G21" s="16"/>
      <c r="H21" s="16"/>
    </row>
    <row r="22" spans="1:11" ht="18" customHeight="1" x14ac:dyDescent="0.2">
      <c r="A22" s="35" t="s">
        <v>96</v>
      </c>
      <c r="B22" s="36"/>
      <c r="C22" s="14" t="s">
        <v>22</v>
      </c>
      <c r="D22" s="15">
        <v>188187</v>
      </c>
      <c r="E22" s="20"/>
      <c r="F22" s="16"/>
      <c r="G22" s="16"/>
      <c r="H22" s="16"/>
    </row>
    <row r="23" spans="1:11" ht="18" customHeight="1" x14ac:dyDescent="0.2">
      <c r="A23" s="18">
        <v>1755800000</v>
      </c>
      <c r="B23" s="36"/>
      <c r="C23" s="17" t="s">
        <v>25</v>
      </c>
      <c r="D23" s="15">
        <v>71307</v>
      </c>
      <c r="E23" s="20"/>
      <c r="F23" s="16"/>
      <c r="G23" s="16"/>
      <c r="H23" s="16"/>
    </row>
    <row r="24" spans="1:11" ht="18" customHeight="1" x14ac:dyDescent="0.2">
      <c r="A24" s="18">
        <v>1755900000</v>
      </c>
      <c r="B24" s="36"/>
      <c r="C24" s="17" t="s">
        <v>26</v>
      </c>
      <c r="D24" s="15">
        <v>52751</v>
      </c>
      <c r="E24" s="20"/>
      <c r="F24" s="16"/>
      <c r="G24" s="16"/>
      <c r="H24" s="16"/>
    </row>
    <row r="25" spans="1:11" ht="18" customHeight="1" x14ac:dyDescent="0.2">
      <c r="A25" s="18">
        <v>1756100000</v>
      </c>
      <c r="B25" s="36"/>
      <c r="C25" s="17" t="s">
        <v>28</v>
      </c>
      <c r="D25" s="15">
        <v>51134</v>
      </c>
      <c r="E25" s="20"/>
      <c r="F25" s="16"/>
      <c r="G25" s="16"/>
      <c r="H25" s="16"/>
    </row>
    <row r="26" spans="1:11" ht="18" customHeight="1" x14ac:dyDescent="0.2">
      <c r="A26" s="18">
        <v>1756200000</v>
      </c>
      <c r="B26" s="36"/>
      <c r="C26" s="17" t="s">
        <v>29</v>
      </c>
      <c r="D26" s="15"/>
      <c r="E26" s="20"/>
      <c r="F26" s="16"/>
      <c r="G26" s="16"/>
      <c r="H26" s="16"/>
    </row>
    <row r="27" spans="1:11" ht="18" customHeight="1" x14ac:dyDescent="0.2">
      <c r="A27" s="35" t="s">
        <v>60</v>
      </c>
      <c r="B27" s="36"/>
      <c r="C27" s="14" t="s">
        <v>133</v>
      </c>
      <c r="D27" s="15">
        <v>157557</v>
      </c>
      <c r="E27" s="20"/>
      <c r="F27" s="16"/>
      <c r="G27" s="16"/>
      <c r="H27" s="16"/>
    </row>
    <row r="28" spans="1:11" ht="18" customHeight="1" x14ac:dyDescent="0.2">
      <c r="A28" s="35" t="s">
        <v>97</v>
      </c>
      <c r="B28" s="36"/>
      <c r="C28" s="14" t="s">
        <v>31</v>
      </c>
      <c r="D28" s="15">
        <v>109287</v>
      </c>
      <c r="E28" s="20"/>
      <c r="F28" s="16"/>
      <c r="G28" s="16"/>
      <c r="H28" s="16"/>
    </row>
    <row r="29" spans="1:11" ht="18" customHeight="1" x14ac:dyDescent="0.2">
      <c r="A29" s="35" t="s">
        <v>61</v>
      </c>
      <c r="B29" s="36"/>
      <c r="C29" s="14" t="s">
        <v>33</v>
      </c>
      <c r="D29" s="15">
        <v>82056</v>
      </c>
      <c r="E29" s="20"/>
      <c r="F29" s="16"/>
      <c r="G29" s="16"/>
      <c r="H29" s="16"/>
    </row>
    <row r="30" spans="1:11" ht="409.5" customHeight="1" x14ac:dyDescent="0.2">
      <c r="A30" s="37" t="s">
        <v>129</v>
      </c>
      <c r="B30" s="38">
        <v>9241</v>
      </c>
      <c r="C30" s="39" t="s">
        <v>98</v>
      </c>
      <c r="D30" s="40">
        <f>SUM(D31:D51)</f>
        <v>0</v>
      </c>
      <c r="E30" s="40">
        <f>SUM(E31:E51)</f>
        <v>175507804</v>
      </c>
      <c r="F30" s="40">
        <f>SUM(F31:F51)</f>
        <v>0</v>
      </c>
      <c r="G30" s="40">
        <f>SUM(G31:G51)</f>
        <v>0</v>
      </c>
      <c r="H30" s="40">
        <f>SUM(H31:H51)</f>
        <v>0</v>
      </c>
      <c r="K30" s="5"/>
    </row>
    <row r="31" spans="1:11" ht="19.5" customHeight="1" x14ac:dyDescent="0.2">
      <c r="A31" s="35">
        <v>1710000000</v>
      </c>
      <c r="B31" s="38"/>
      <c r="C31" s="14" t="s">
        <v>95</v>
      </c>
      <c r="D31" s="40"/>
      <c r="E31" s="15">
        <v>2143257</v>
      </c>
      <c r="F31" s="40"/>
      <c r="G31" s="40"/>
      <c r="H31" s="40"/>
      <c r="K31" s="5"/>
    </row>
    <row r="32" spans="1:11" ht="18" customHeight="1" x14ac:dyDescent="0.2">
      <c r="A32" s="35">
        <v>1751400000</v>
      </c>
      <c r="B32" s="38"/>
      <c r="C32" s="14" t="s">
        <v>76</v>
      </c>
      <c r="D32" s="40"/>
      <c r="E32" s="15">
        <v>3421558</v>
      </c>
      <c r="F32" s="40"/>
      <c r="G32" s="40"/>
      <c r="H32" s="40"/>
      <c r="K32" s="5"/>
    </row>
    <row r="33" spans="1:11" ht="18" customHeight="1" x14ac:dyDescent="0.2">
      <c r="A33" s="35">
        <v>1751500000</v>
      </c>
      <c r="B33" s="38"/>
      <c r="C33" s="14" t="s">
        <v>77</v>
      </c>
      <c r="D33" s="40"/>
      <c r="E33" s="15">
        <v>5664913</v>
      </c>
      <c r="F33" s="40"/>
      <c r="G33" s="40"/>
      <c r="H33" s="40"/>
      <c r="K33" s="5"/>
    </row>
    <row r="34" spans="1:11" ht="18" customHeight="1" x14ac:dyDescent="0.2">
      <c r="A34" s="35">
        <v>1751800000</v>
      </c>
      <c r="B34" s="38"/>
      <c r="C34" s="14" t="s">
        <v>9</v>
      </c>
      <c r="D34" s="40"/>
      <c r="E34" s="15">
        <v>2298393</v>
      </c>
      <c r="F34" s="40"/>
      <c r="G34" s="40"/>
      <c r="H34" s="40"/>
      <c r="K34" s="5"/>
    </row>
    <row r="35" spans="1:11" ht="18" customHeight="1" x14ac:dyDescent="0.2">
      <c r="A35" s="35">
        <v>1752200000</v>
      </c>
      <c r="B35" s="38"/>
      <c r="C35" s="14" t="s">
        <v>48</v>
      </c>
      <c r="D35" s="40"/>
      <c r="E35" s="15">
        <v>11388080</v>
      </c>
      <c r="F35" s="40"/>
      <c r="G35" s="40"/>
      <c r="H35" s="40"/>
      <c r="K35" s="5"/>
    </row>
    <row r="36" spans="1:11" ht="18" customHeight="1" x14ac:dyDescent="0.2">
      <c r="A36" s="35">
        <v>1752600000</v>
      </c>
      <c r="B36" s="38"/>
      <c r="C36" s="14" t="s">
        <v>67</v>
      </c>
      <c r="D36" s="40"/>
      <c r="E36" s="15">
        <v>3857779</v>
      </c>
      <c r="F36" s="40"/>
      <c r="G36" s="40"/>
      <c r="H36" s="40"/>
      <c r="K36" s="5"/>
    </row>
    <row r="37" spans="1:11" ht="18" customHeight="1" x14ac:dyDescent="0.2">
      <c r="A37" s="35">
        <v>1752900000</v>
      </c>
      <c r="B37" s="38"/>
      <c r="C37" s="14" t="s">
        <v>82</v>
      </c>
      <c r="D37" s="40"/>
      <c r="E37" s="15">
        <v>9375091</v>
      </c>
      <c r="F37" s="40"/>
      <c r="G37" s="40"/>
      <c r="H37" s="40"/>
      <c r="K37" s="5"/>
    </row>
    <row r="38" spans="1:11" ht="18" customHeight="1" x14ac:dyDescent="0.2">
      <c r="A38" s="35">
        <v>1753200000</v>
      </c>
      <c r="B38" s="38"/>
      <c r="C38" s="14" t="s">
        <v>12</v>
      </c>
      <c r="D38" s="40"/>
      <c r="E38" s="15">
        <v>8770774</v>
      </c>
      <c r="F38" s="40"/>
      <c r="G38" s="40"/>
      <c r="H38" s="40"/>
      <c r="K38" s="5"/>
    </row>
    <row r="39" spans="1:11" ht="18" customHeight="1" x14ac:dyDescent="0.2">
      <c r="A39" s="35">
        <v>1753400000</v>
      </c>
      <c r="B39" s="38"/>
      <c r="C39" s="14" t="s">
        <v>68</v>
      </c>
      <c r="D39" s="40"/>
      <c r="E39" s="15">
        <v>8119919</v>
      </c>
      <c r="F39" s="40"/>
      <c r="G39" s="40"/>
      <c r="H39" s="40"/>
      <c r="K39" s="5"/>
    </row>
    <row r="40" spans="1:11" ht="18" customHeight="1" x14ac:dyDescent="0.2">
      <c r="A40" s="35">
        <v>1753900000</v>
      </c>
      <c r="B40" s="25"/>
      <c r="C40" s="14" t="s">
        <v>87</v>
      </c>
      <c r="D40" s="21"/>
      <c r="E40" s="15">
        <v>1871682</v>
      </c>
      <c r="F40" s="21"/>
      <c r="G40" s="21"/>
      <c r="H40" s="21"/>
    </row>
    <row r="41" spans="1:11" ht="18" customHeight="1" x14ac:dyDescent="0.2">
      <c r="A41" s="35">
        <v>1754600000</v>
      </c>
      <c r="B41" s="25"/>
      <c r="C41" s="14" t="s">
        <v>13</v>
      </c>
      <c r="D41" s="21"/>
      <c r="E41" s="15">
        <v>3300242</v>
      </c>
      <c r="F41" s="21"/>
      <c r="G41" s="21"/>
      <c r="H41" s="21"/>
      <c r="K41" s="3"/>
    </row>
    <row r="42" spans="1:11" ht="18" customHeight="1" x14ac:dyDescent="0.2">
      <c r="A42" s="35">
        <v>1755000000</v>
      </c>
      <c r="B42" s="25"/>
      <c r="C42" s="14" t="s">
        <v>17</v>
      </c>
      <c r="D42" s="21"/>
      <c r="E42" s="15">
        <v>2240350</v>
      </c>
      <c r="F42" s="21"/>
      <c r="G42" s="21"/>
      <c r="H42" s="21"/>
    </row>
    <row r="43" spans="1:11" ht="18" customHeight="1" x14ac:dyDescent="0.2">
      <c r="A43" s="35">
        <v>1755500000</v>
      </c>
      <c r="B43" s="25"/>
      <c r="C43" s="14" t="s">
        <v>22</v>
      </c>
      <c r="D43" s="21"/>
      <c r="E43" s="15">
        <v>2276997</v>
      </c>
      <c r="F43" s="21"/>
      <c r="G43" s="21"/>
      <c r="H43" s="21"/>
    </row>
    <row r="44" spans="1:11" ht="18" customHeight="1" x14ac:dyDescent="0.2">
      <c r="A44" s="35">
        <v>1755700000</v>
      </c>
      <c r="B44" s="25"/>
      <c r="C44" s="14" t="s">
        <v>24</v>
      </c>
      <c r="D44" s="21"/>
      <c r="E44" s="15">
        <v>6731185</v>
      </c>
      <c r="F44" s="21"/>
      <c r="G44" s="21"/>
      <c r="H44" s="21"/>
    </row>
    <row r="45" spans="1:11" ht="18" customHeight="1" x14ac:dyDescent="0.2">
      <c r="A45" s="35">
        <v>1756000000</v>
      </c>
      <c r="B45" s="25"/>
      <c r="C45" s="14" t="s">
        <v>27</v>
      </c>
      <c r="D45" s="21"/>
      <c r="E45" s="15">
        <v>4574108</v>
      </c>
      <c r="F45" s="21"/>
      <c r="G45" s="21"/>
      <c r="H45" s="21"/>
    </row>
    <row r="46" spans="1:11" ht="18" customHeight="1" x14ac:dyDescent="0.2">
      <c r="A46" s="35">
        <v>1756100000</v>
      </c>
      <c r="B46" s="25"/>
      <c r="C46" s="14" t="s">
        <v>28</v>
      </c>
      <c r="D46" s="21"/>
      <c r="E46" s="15">
        <v>6065524</v>
      </c>
      <c r="F46" s="21"/>
      <c r="G46" s="21"/>
      <c r="H46" s="21"/>
    </row>
    <row r="47" spans="1:11" ht="18" customHeight="1" x14ac:dyDescent="0.2">
      <c r="A47" s="35">
        <v>1756200000</v>
      </c>
      <c r="B47" s="25"/>
      <c r="C47" s="14" t="s">
        <v>29</v>
      </c>
      <c r="D47" s="21"/>
      <c r="E47" s="15">
        <v>2282350</v>
      </c>
      <c r="F47" s="21"/>
      <c r="G47" s="21"/>
      <c r="H47" s="21"/>
    </row>
    <row r="48" spans="1:11" ht="18" customHeight="1" x14ac:dyDescent="0.2">
      <c r="A48" s="35">
        <v>1756300000</v>
      </c>
      <c r="B48" s="25"/>
      <c r="C48" s="14" t="s">
        <v>30</v>
      </c>
      <c r="D48" s="21"/>
      <c r="E48" s="15">
        <v>2832457</v>
      </c>
      <c r="F48" s="21"/>
      <c r="G48" s="21"/>
      <c r="H48" s="21"/>
    </row>
    <row r="49" spans="1:12" ht="18" customHeight="1" x14ac:dyDescent="0.2">
      <c r="A49" s="35">
        <v>1756400000</v>
      </c>
      <c r="B49" s="25"/>
      <c r="C49" s="14" t="s">
        <v>31</v>
      </c>
      <c r="D49" s="21"/>
      <c r="E49" s="15">
        <v>69667497</v>
      </c>
      <c r="F49" s="21"/>
      <c r="G49" s="21"/>
      <c r="H49" s="21"/>
    </row>
    <row r="50" spans="1:12" ht="18" customHeight="1" x14ac:dyDescent="0.2">
      <c r="A50" s="35">
        <v>1756600000</v>
      </c>
      <c r="B50" s="25"/>
      <c r="C50" s="14" t="s">
        <v>33</v>
      </c>
      <c r="D50" s="21"/>
      <c r="E50" s="15">
        <v>16348651</v>
      </c>
      <c r="F50" s="21"/>
      <c r="G50" s="21"/>
      <c r="H50" s="21"/>
    </row>
    <row r="51" spans="1:12" ht="18" customHeight="1" x14ac:dyDescent="0.2">
      <c r="A51" s="35">
        <v>1756700000</v>
      </c>
      <c r="B51" s="25"/>
      <c r="C51" s="14" t="s">
        <v>34</v>
      </c>
      <c r="D51" s="24"/>
      <c r="E51" s="15">
        <v>2276997</v>
      </c>
      <c r="F51" s="21"/>
      <c r="G51" s="21"/>
      <c r="H51" s="21"/>
    </row>
    <row r="52" spans="1:12" ht="122.25" customHeight="1" x14ac:dyDescent="0.2">
      <c r="A52" s="38">
        <v>5119245</v>
      </c>
      <c r="B52" s="38">
        <v>9245</v>
      </c>
      <c r="C52" s="41" t="s">
        <v>99</v>
      </c>
      <c r="D52" s="40">
        <f>SUM(D53:D100)</f>
        <v>16907511</v>
      </c>
      <c r="E52" s="40">
        <f>SUM(E53:E100)</f>
        <v>66934111</v>
      </c>
      <c r="F52" s="40">
        <f>SUM(F53:F100)</f>
        <v>0</v>
      </c>
      <c r="G52" s="40">
        <f>SUM(G53:G100)</f>
        <v>0</v>
      </c>
      <c r="H52" s="40">
        <f>SUM(H53:H100)</f>
        <v>0</v>
      </c>
      <c r="K52" s="5"/>
      <c r="L52" s="6"/>
    </row>
    <row r="53" spans="1:12" ht="18" customHeight="1" x14ac:dyDescent="0.2">
      <c r="A53" s="18">
        <v>1710000000</v>
      </c>
      <c r="B53" s="36"/>
      <c r="C53" s="19" t="s">
        <v>95</v>
      </c>
      <c r="D53" s="21"/>
      <c r="E53" s="20">
        <v>27154068</v>
      </c>
      <c r="F53" s="20"/>
      <c r="G53" s="20"/>
      <c r="H53" s="20"/>
      <c r="K53" s="3"/>
      <c r="L53" s="3"/>
    </row>
    <row r="54" spans="1:12" ht="18" customHeight="1" x14ac:dyDescent="0.2">
      <c r="A54" s="18">
        <v>1750100000</v>
      </c>
      <c r="B54" s="36"/>
      <c r="C54" s="19" t="s">
        <v>3</v>
      </c>
      <c r="D54" s="21"/>
      <c r="E54" s="20">
        <v>351945</v>
      </c>
      <c r="F54" s="20"/>
      <c r="G54" s="20"/>
      <c r="H54" s="20"/>
      <c r="K54" s="3"/>
      <c r="L54" s="3"/>
    </row>
    <row r="55" spans="1:12" ht="18" customHeight="1" x14ac:dyDescent="0.2">
      <c r="A55" s="18">
        <v>1750200000</v>
      </c>
      <c r="B55" s="36"/>
      <c r="C55" s="19" t="s">
        <v>64</v>
      </c>
      <c r="D55" s="21">
        <v>167196</v>
      </c>
      <c r="E55" s="20">
        <v>400316</v>
      </c>
      <c r="F55" s="20"/>
      <c r="G55" s="20"/>
      <c r="H55" s="20"/>
      <c r="K55" s="3"/>
      <c r="L55" s="3"/>
    </row>
    <row r="56" spans="1:12" ht="18" customHeight="1" x14ac:dyDescent="0.2">
      <c r="A56" s="18">
        <v>1750400000</v>
      </c>
      <c r="B56" s="36"/>
      <c r="C56" s="19" t="s">
        <v>5</v>
      </c>
      <c r="D56" s="21">
        <v>290025</v>
      </c>
      <c r="E56" s="20">
        <v>400316</v>
      </c>
      <c r="F56" s="20"/>
      <c r="G56" s="20"/>
      <c r="H56" s="20"/>
    </row>
    <row r="57" spans="1:12" ht="18" customHeight="1" x14ac:dyDescent="0.2">
      <c r="A57" s="18">
        <v>1750600000</v>
      </c>
      <c r="B57" s="36"/>
      <c r="C57" s="19" t="s">
        <v>36</v>
      </c>
      <c r="D57" s="21">
        <v>141356</v>
      </c>
      <c r="E57" s="20">
        <v>700554</v>
      </c>
      <c r="F57" s="20"/>
      <c r="G57" s="20"/>
      <c r="H57" s="20"/>
    </row>
    <row r="58" spans="1:12" ht="18" customHeight="1" x14ac:dyDescent="0.2">
      <c r="A58" s="18">
        <v>1750700000</v>
      </c>
      <c r="B58" s="36"/>
      <c r="C58" s="19" t="s">
        <v>6</v>
      </c>
      <c r="D58" s="21"/>
      <c r="E58" s="20">
        <v>692972</v>
      </c>
      <c r="F58" s="20"/>
      <c r="G58" s="20"/>
      <c r="H58" s="20"/>
    </row>
    <row r="59" spans="1:12" ht="18" customHeight="1" x14ac:dyDescent="0.2">
      <c r="A59" s="18">
        <v>1751000000</v>
      </c>
      <c r="B59" s="36"/>
      <c r="C59" s="19" t="s">
        <v>73</v>
      </c>
      <c r="D59" s="21">
        <v>299346</v>
      </c>
      <c r="E59" s="20">
        <v>400316</v>
      </c>
      <c r="F59" s="20"/>
      <c r="G59" s="20"/>
      <c r="H59" s="20"/>
      <c r="K59" s="3"/>
    </row>
    <row r="60" spans="1:12" ht="18" customHeight="1" x14ac:dyDescent="0.2">
      <c r="A60" s="18">
        <v>1751100000</v>
      </c>
      <c r="B60" s="36"/>
      <c r="C60" s="19" t="s">
        <v>74</v>
      </c>
      <c r="D60" s="21">
        <v>273373</v>
      </c>
      <c r="E60" s="20">
        <v>400316</v>
      </c>
      <c r="F60" s="20"/>
      <c r="G60" s="20"/>
      <c r="H60" s="20"/>
    </row>
    <row r="61" spans="1:12" ht="18" customHeight="1" x14ac:dyDescent="0.2">
      <c r="A61" s="18">
        <v>1751200000</v>
      </c>
      <c r="B61" s="36"/>
      <c r="C61" s="19" t="s">
        <v>75</v>
      </c>
      <c r="D61" s="21">
        <v>241625</v>
      </c>
      <c r="E61" s="20">
        <v>400316</v>
      </c>
      <c r="F61" s="20"/>
      <c r="G61" s="20"/>
      <c r="H61" s="20"/>
      <c r="K61" s="3"/>
    </row>
    <row r="62" spans="1:12" ht="18" customHeight="1" x14ac:dyDescent="0.2">
      <c r="A62" s="18">
        <v>1751400000</v>
      </c>
      <c r="B62" s="36"/>
      <c r="C62" s="19" t="s">
        <v>76</v>
      </c>
      <c r="D62" s="21">
        <v>246070</v>
      </c>
      <c r="E62" s="20">
        <v>491728</v>
      </c>
      <c r="F62" s="20"/>
      <c r="G62" s="20"/>
      <c r="H62" s="20"/>
    </row>
    <row r="63" spans="1:12" ht="18" customHeight="1" x14ac:dyDescent="0.2">
      <c r="A63" s="18">
        <v>1751500000</v>
      </c>
      <c r="B63" s="36"/>
      <c r="C63" s="19" t="s">
        <v>77</v>
      </c>
      <c r="D63" s="21">
        <v>144798</v>
      </c>
      <c r="E63" s="20">
        <v>400316</v>
      </c>
      <c r="F63" s="20"/>
      <c r="G63" s="20"/>
      <c r="H63" s="20"/>
    </row>
    <row r="64" spans="1:12" ht="18" customHeight="1" x14ac:dyDescent="0.2">
      <c r="A64" s="18">
        <v>1751600000</v>
      </c>
      <c r="B64" s="36"/>
      <c r="C64" s="19" t="s">
        <v>65</v>
      </c>
      <c r="D64" s="21">
        <v>267347</v>
      </c>
      <c r="E64" s="20">
        <v>430767</v>
      </c>
      <c r="F64" s="20"/>
      <c r="G64" s="20"/>
      <c r="H64" s="20"/>
    </row>
    <row r="65" spans="1:8" ht="18" customHeight="1" x14ac:dyDescent="0.2">
      <c r="A65" s="18">
        <v>1751700000</v>
      </c>
      <c r="B65" s="36"/>
      <c r="C65" s="19" t="s">
        <v>8</v>
      </c>
      <c r="D65" s="21">
        <v>176973</v>
      </c>
      <c r="E65" s="20">
        <v>461277</v>
      </c>
      <c r="F65" s="20"/>
      <c r="G65" s="20"/>
      <c r="H65" s="20"/>
    </row>
    <row r="66" spans="1:8" ht="18" customHeight="1" x14ac:dyDescent="0.2">
      <c r="A66" s="18">
        <v>1752200000</v>
      </c>
      <c r="B66" s="36"/>
      <c r="C66" s="19" t="s">
        <v>48</v>
      </c>
      <c r="D66" s="21">
        <v>245718</v>
      </c>
      <c r="E66" s="20">
        <v>491728</v>
      </c>
      <c r="F66" s="20"/>
      <c r="G66" s="20"/>
      <c r="H66" s="20"/>
    </row>
    <row r="67" spans="1:8" ht="18" customHeight="1" x14ac:dyDescent="0.2">
      <c r="A67" s="18">
        <v>1752300000</v>
      </c>
      <c r="B67" s="36"/>
      <c r="C67" s="19" t="s">
        <v>38</v>
      </c>
      <c r="D67" s="21"/>
      <c r="E67" s="20">
        <v>279009</v>
      </c>
      <c r="F67" s="20"/>
      <c r="G67" s="20"/>
      <c r="H67" s="20"/>
    </row>
    <row r="68" spans="1:8" ht="18" customHeight="1" x14ac:dyDescent="0.2">
      <c r="A68" s="18">
        <v>1752400000</v>
      </c>
      <c r="B68" s="36"/>
      <c r="C68" s="19" t="s">
        <v>50</v>
      </c>
      <c r="D68" s="21">
        <v>243151</v>
      </c>
      <c r="E68" s="20">
        <v>1412535</v>
      </c>
      <c r="F68" s="20"/>
      <c r="G68" s="20"/>
      <c r="H68" s="20"/>
    </row>
    <row r="69" spans="1:8" ht="18" customHeight="1" x14ac:dyDescent="0.2">
      <c r="A69" s="18">
        <v>1752500000</v>
      </c>
      <c r="B69" s="36"/>
      <c r="C69" s="19" t="s">
        <v>66</v>
      </c>
      <c r="D69" s="21">
        <v>258147</v>
      </c>
      <c r="E69" s="20">
        <v>400316</v>
      </c>
      <c r="F69" s="20"/>
      <c r="G69" s="20"/>
      <c r="H69" s="20"/>
    </row>
    <row r="70" spans="1:8" ht="18" customHeight="1" x14ac:dyDescent="0.2">
      <c r="A70" s="18">
        <v>1752600000</v>
      </c>
      <c r="B70" s="36"/>
      <c r="C70" s="19" t="s">
        <v>67</v>
      </c>
      <c r="D70" s="21">
        <v>274735</v>
      </c>
      <c r="E70" s="20">
        <v>700554</v>
      </c>
      <c r="F70" s="20"/>
      <c r="G70" s="20"/>
      <c r="H70" s="20"/>
    </row>
    <row r="71" spans="1:8" ht="18" customHeight="1" x14ac:dyDescent="0.2">
      <c r="A71" s="18">
        <v>1752700000</v>
      </c>
      <c r="B71" s="36"/>
      <c r="C71" s="19" t="s">
        <v>11</v>
      </c>
      <c r="D71" s="21">
        <v>153322</v>
      </c>
      <c r="E71" s="20">
        <v>400316</v>
      </c>
      <c r="F71" s="20"/>
      <c r="G71" s="20"/>
      <c r="H71" s="20"/>
    </row>
    <row r="72" spans="1:8" ht="18" customHeight="1" x14ac:dyDescent="0.2">
      <c r="A72" s="18">
        <v>1752900000</v>
      </c>
      <c r="B72" s="36"/>
      <c r="C72" s="19" t="s">
        <v>82</v>
      </c>
      <c r="D72" s="21">
        <v>183943</v>
      </c>
      <c r="E72" s="20">
        <v>480645</v>
      </c>
      <c r="F72" s="20"/>
      <c r="G72" s="20"/>
      <c r="H72" s="20"/>
    </row>
    <row r="73" spans="1:8" ht="18" customHeight="1" x14ac:dyDescent="0.2">
      <c r="A73" s="18">
        <v>1753100000</v>
      </c>
      <c r="B73" s="36"/>
      <c r="C73" s="19" t="s">
        <v>51</v>
      </c>
      <c r="D73" s="21">
        <v>307147</v>
      </c>
      <c r="E73" s="20">
        <v>400316</v>
      </c>
      <c r="F73" s="20"/>
      <c r="G73" s="20"/>
      <c r="H73" s="20"/>
    </row>
    <row r="74" spans="1:8" ht="18" customHeight="1" x14ac:dyDescent="0.2">
      <c r="A74" s="18">
        <v>1753200000</v>
      </c>
      <c r="B74" s="36"/>
      <c r="C74" s="19" t="s">
        <v>12</v>
      </c>
      <c r="D74" s="21">
        <v>338832</v>
      </c>
      <c r="E74" s="20">
        <v>1631716</v>
      </c>
      <c r="F74" s="20"/>
      <c r="G74" s="20"/>
      <c r="H74" s="20"/>
    </row>
    <row r="75" spans="1:8" ht="18" customHeight="1" x14ac:dyDescent="0.2">
      <c r="A75" s="18">
        <v>1753400000</v>
      </c>
      <c r="B75" s="36"/>
      <c r="C75" s="19" t="s">
        <v>68</v>
      </c>
      <c r="D75" s="21">
        <v>1701868</v>
      </c>
      <c r="E75" s="20">
        <v>2545604</v>
      </c>
      <c r="F75" s="20"/>
      <c r="G75" s="20"/>
      <c r="H75" s="20"/>
    </row>
    <row r="76" spans="1:8" ht="18" customHeight="1" x14ac:dyDescent="0.2">
      <c r="A76" s="18">
        <v>1753500000</v>
      </c>
      <c r="B76" s="36"/>
      <c r="C76" s="19" t="s">
        <v>69</v>
      </c>
      <c r="D76" s="21">
        <v>306050</v>
      </c>
      <c r="E76" s="20">
        <v>400316</v>
      </c>
      <c r="F76" s="20"/>
      <c r="G76" s="20"/>
      <c r="H76" s="20"/>
    </row>
    <row r="77" spans="1:8" ht="18" customHeight="1" x14ac:dyDescent="0.2">
      <c r="A77" s="18">
        <v>1753700000</v>
      </c>
      <c r="B77" s="36"/>
      <c r="C77" s="19" t="s">
        <v>85</v>
      </c>
      <c r="D77" s="21">
        <v>470867</v>
      </c>
      <c r="E77" s="20">
        <v>800632</v>
      </c>
      <c r="F77" s="20"/>
      <c r="G77" s="20"/>
      <c r="H77" s="20"/>
    </row>
    <row r="78" spans="1:8" ht="18" customHeight="1" x14ac:dyDescent="0.2">
      <c r="A78" s="18">
        <v>1753800000</v>
      </c>
      <c r="B78" s="36"/>
      <c r="C78" s="19" t="s">
        <v>86</v>
      </c>
      <c r="D78" s="21">
        <v>152415</v>
      </c>
      <c r="E78" s="20">
        <v>400316</v>
      </c>
      <c r="F78" s="20"/>
      <c r="G78" s="20"/>
      <c r="H78" s="20"/>
    </row>
    <row r="79" spans="1:8" ht="18" customHeight="1" x14ac:dyDescent="0.2">
      <c r="A79" s="18">
        <v>1753900000</v>
      </c>
      <c r="B79" s="36"/>
      <c r="C79" s="19" t="s">
        <v>87</v>
      </c>
      <c r="D79" s="21">
        <v>215003</v>
      </c>
      <c r="E79" s="20">
        <v>400316</v>
      </c>
      <c r="F79" s="20"/>
      <c r="G79" s="20"/>
      <c r="H79" s="20"/>
    </row>
    <row r="80" spans="1:8" ht="18" customHeight="1" x14ac:dyDescent="0.2">
      <c r="A80" s="18">
        <v>1754000000</v>
      </c>
      <c r="B80" s="36"/>
      <c r="C80" s="19" t="s">
        <v>88</v>
      </c>
      <c r="D80" s="21">
        <v>252433</v>
      </c>
      <c r="E80" s="20">
        <v>711168</v>
      </c>
      <c r="F80" s="20"/>
      <c r="G80" s="20"/>
      <c r="H80" s="20"/>
    </row>
    <row r="81" spans="1:8" ht="18" customHeight="1" x14ac:dyDescent="0.2">
      <c r="A81" s="18">
        <v>1754100000</v>
      </c>
      <c r="B81" s="36"/>
      <c r="C81" s="19" t="s">
        <v>89</v>
      </c>
      <c r="D81" s="21">
        <v>337632</v>
      </c>
      <c r="E81" s="20">
        <v>400316</v>
      </c>
      <c r="F81" s="20"/>
      <c r="G81" s="20"/>
      <c r="H81" s="20"/>
    </row>
    <row r="82" spans="1:8" ht="18" customHeight="1" x14ac:dyDescent="0.2">
      <c r="A82" s="18">
        <v>1754300000</v>
      </c>
      <c r="B82" s="36"/>
      <c r="C82" s="19" t="s">
        <v>90</v>
      </c>
      <c r="D82" s="21">
        <v>316649</v>
      </c>
      <c r="E82" s="20">
        <v>400316</v>
      </c>
      <c r="F82" s="20"/>
      <c r="G82" s="20"/>
      <c r="H82" s="20"/>
    </row>
    <row r="83" spans="1:8" ht="18" customHeight="1" x14ac:dyDescent="0.2">
      <c r="A83" s="18">
        <v>1754600000</v>
      </c>
      <c r="B83" s="36"/>
      <c r="C83" s="19" t="s">
        <v>13</v>
      </c>
      <c r="D83" s="21">
        <v>292203</v>
      </c>
      <c r="E83" s="20">
        <v>400316</v>
      </c>
      <c r="F83" s="20"/>
      <c r="G83" s="20"/>
      <c r="H83" s="20"/>
    </row>
    <row r="84" spans="1:8" ht="18" customHeight="1" x14ac:dyDescent="0.2">
      <c r="A84" s="18">
        <v>1754700000</v>
      </c>
      <c r="B84" s="36"/>
      <c r="C84" s="19" t="s">
        <v>14</v>
      </c>
      <c r="D84" s="21">
        <v>806209</v>
      </c>
      <c r="E84" s="20">
        <v>1510032</v>
      </c>
      <c r="F84" s="20"/>
      <c r="G84" s="20"/>
      <c r="H84" s="20"/>
    </row>
    <row r="85" spans="1:8" ht="18" customHeight="1" x14ac:dyDescent="0.2">
      <c r="A85" s="18">
        <v>1754800000</v>
      </c>
      <c r="B85" s="36"/>
      <c r="C85" s="19" t="s">
        <v>15</v>
      </c>
      <c r="D85" s="21">
        <v>540811</v>
      </c>
      <c r="E85" s="20">
        <v>1200948</v>
      </c>
      <c r="F85" s="20"/>
      <c r="G85" s="20"/>
      <c r="H85" s="20"/>
    </row>
    <row r="86" spans="1:8" ht="18" customHeight="1" x14ac:dyDescent="0.2">
      <c r="A86" s="18">
        <v>1755200000</v>
      </c>
      <c r="B86" s="36"/>
      <c r="C86" s="19" t="s">
        <v>19</v>
      </c>
      <c r="D86" s="21">
        <v>367632</v>
      </c>
      <c r="E86" s="20">
        <v>918909</v>
      </c>
      <c r="F86" s="20"/>
      <c r="G86" s="20"/>
      <c r="H86" s="20"/>
    </row>
    <row r="87" spans="1:8" ht="18" customHeight="1" x14ac:dyDescent="0.2">
      <c r="A87" s="18">
        <v>1755300000</v>
      </c>
      <c r="B87" s="36"/>
      <c r="C87" s="19" t="s">
        <v>20</v>
      </c>
      <c r="D87" s="21"/>
      <c r="E87" s="20">
        <v>300238</v>
      </c>
      <c r="F87" s="20"/>
      <c r="G87" s="20"/>
      <c r="H87" s="20"/>
    </row>
    <row r="88" spans="1:8" ht="18" customHeight="1" x14ac:dyDescent="0.2">
      <c r="A88" s="18">
        <v>1755400000</v>
      </c>
      <c r="B88" s="36"/>
      <c r="C88" s="19" t="s">
        <v>21</v>
      </c>
      <c r="D88" s="21">
        <v>587590</v>
      </c>
      <c r="E88" s="20">
        <v>861535</v>
      </c>
      <c r="F88" s="20"/>
      <c r="G88" s="20"/>
      <c r="H88" s="20"/>
    </row>
    <row r="89" spans="1:8" ht="18" customHeight="1" x14ac:dyDescent="0.2">
      <c r="A89" s="18">
        <v>1755500000</v>
      </c>
      <c r="B89" s="36"/>
      <c r="C89" s="19" t="s">
        <v>22</v>
      </c>
      <c r="D89" s="21">
        <v>527067</v>
      </c>
      <c r="E89" s="20">
        <v>1796172</v>
      </c>
      <c r="F89" s="20"/>
      <c r="G89" s="20"/>
      <c r="H89" s="20"/>
    </row>
    <row r="90" spans="1:8" ht="18" customHeight="1" x14ac:dyDescent="0.2">
      <c r="A90" s="18">
        <v>1755600000</v>
      </c>
      <c r="B90" s="36"/>
      <c r="C90" s="19" t="s">
        <v>23</v>
      </c>
      <c r="D90" s="21">
        <v>353285</v>
      </c>
      <c r="E90" s="20">
        <v>1254615</v>
      </c>
      <c r="F90" s="20"/>
      <c r="G90" s="20"/>
      <c r="H90" s="20"/>
    </row>
    <row r="91" spans="1:8" ht="18" customHeight="1" x14ac:dyDescent="0.2">
      <c r="A91" s="18">
        <v>1755700000</v>
      </c>
      <c r="B91" s="36"/>
      <c r="C91" s="19" t="s">
        <v>24</v>
      </c>
      <c r="D91" s="21">
        <v>401304</v>
      </c>
      <c r="E91" s="20">
        <v>1051628</v>
      </c>
      <c r="F91" s="20"/>
      <c r="G91" s="20"/>
      <c r="H91" s="20"/>
    </row>
    <row r="92" spans="1:8" ht="18" customHeight="1" x14ac:dyDescent="0.2">
      <c r="A92" s="18">
        <v>1755800000</v>
      </c>
      <c r="B92" s="36"/>
      <c r="C92" s="19" t="s">
        <v>25</v>
      </c>
      <c r="D92" s="21">
        <v>253835</v>
      </c>
      <c r="E92" s="20">
        <v>800632</v>
      </c>
      <c r="F92" s="20"/>
      <c r="G92" s="20"/>
      <c r="H92" s="20"/>
    </row>
    <row r="93" spans="1:8" ht="18" customHeight="1" x14ac:dyDescent="0.2">
      <c r="A93" s="18">
        <v>1755900000</v>
      </c>
      <c r="B93" s="36"/>
      <c r="C93" s="19" t="s">
        <v>26</v>
      </c>
      <c r="D93" s="21"/>
      <c r="E93" s="20">
        <v>500397</v>
      </c>
      <c r="F93" s="20"/>
      <c r="G93" s="20"/>
      <c r="H93" s="20"/>
    </row>
    <row r="94" spans="1:8" ht="18" customHeight="1" x14ac:dyDescent="0.2">
      <c r="A94" s="18">
        <v>1756000000</v>
      </c>
      <c r="B94" s="36"/>
      <c r="C94" s="19" t="s">
        <v>27</v>
      </c>
      <c r="D94" s="21">
        <v>276433</v>
      </c>
      <c r="E94" s="20">
        <v>400316</v>
      </c>
      <c r="F94" s="20"/>
      <c r="G94" s="20"/>
      <c r="H94" s="20"/>
    </row>
    <row r="95" spans="1:8" ht="18" customHeight="1" x14ac:dyDescent="0.2">
      <c r="A95" s="18">
        <v>1756100000</v>
      </c>
      <c r="B95" s="36"/>
      <c r="C95" s="19" t="s">
        <v>28</v>
      </c>
      <c r="D95" s="21">
        <v>661045</v>
      </c>
      <c r="E95" s="20">
        <v>1276082</v>
      </c>
      <c r="F95" s="20"/>
      <c r="G95" s="20"/>
      <c r="H95" s="20"/>
    </row>
    <row r="96" spans="1:8" ht="18" customHeight="1" x14ac:dyDescent="0.2">
      <c r="A96" s="18">
        <v>1756200000</v>
      </c>
      <c r="B96" s="36"/>
      <c r="C96" s="14" t="s">
        <v>29</v>
      </c>
      <c r="D96" s="24">
        <v>341117</v>
      </c>
      <c r="E96" s="20">
        <v>861594</v>
      </c>
      <c r="F96" s="16"/>
      <c r="G96" s="16"/>
      <c r="H96" s="16"/>
    </row>
    <row r="97" spans="1:12" ht="18" customHeight="1" x14ac:dyDescent="0.2">
      <c r="A97" s="18">
        <v>1756300000</v>
      </c>
      <c r="B97" s="36"/>
      <c r="C97" s="14" t="s">
        <v>30</v>
      </c>
      <c r="D97" s="24">
        <v>149849</v>
      </c>
      <c r="E97" s="20">
        <v>400316</v>
      </c>
      <c r="F97" s="16"/>
      <c r="G97" s="16"/>
      <c r="H97" s="16"/>
    </row>
    <row r="98" spans="1:12" ht="18" customHeight="1" x14ac:dyDescent="0.2">
      <c r="A98" s="18">
        <v>1756400000</v>
      </c>
      <c r="B98" s="36"/>
      <c r="C98" s="14" t="s">
        <v>31</v>
      </c>
      <c r="D98" s="24">
        <v>2482084</v>
      </c>
      <c r="E98" s="20">
        <v>6254034</v>
      </c>
      <c r="F98" s="16"/>
      <c r="G98" s="16"/>
      <c r="H98" s="16"/>
    </row>
    <row r="99" spans="1:12" ht="18" customHeight="1" x14ac:dyDescent="0.2">
      <c r="A99" s="18">
        <v>1756500000</v>
      </c>
      <c r="B99" s="36"/>
      <c r="C99" s="14" t="s">
        <v>32</v>
      </c>
      <c r="D99" s="24">
        <v>396627</v>
      </c>
      <c r="E99" s="20">
        <v>706743</v>
      </c>
      <c r="F99" s="16"/>
      <c r="G99" s="16"/>
      <c r="H99" s="16"/>
    </row>
    <row r="100" spans="1:12" ht="18" customHeight="1" x14ac:dyDescent="0.2">
      <c r="A100" s="18">
        <v>1756600000</v>
      </c>
      <c r="B100" s="36"/>
      <c r="C100" s="14" t="s">
        <v>33</v>
      </c>
      <c r="D100" s="24">
        <v>464399</v>
      </c>
      <c r="E100" s="20">
        <v>1498278</v>
      </c>
      <c r="F100" s="16"/>
      <c r="G100" s="16"/>
      <c r="H100" s="16"/>
    </row>
    <row r="101" spans="1:12" ht="284.25" customHeight="1" x14ac:dyDescent="0.2">
      <c r="A101" s="37" t="s">
        <v>130</v>
      </c>
      <c r="B101" s="38">
        <v>9246</v>
      </c>
      <c r="C101" s="41" t="s">
        <v>162</v>
      </c>
      <c r="D101" s="40">
        <f>SUM(D102:D124)</f>
        <v>186426047</v>
      </c>
      <c r="E101" s="40">
        <f>SUM(E102:E124)</f>
        <v>0</v>
      </c>
      <c r="F101" s="40">
        <f>SUM(F102:F124)</f>
        <v>0</v>
      </c>
      <c r="G101" s="40">
        <f>SUM(G102:G124)</f>
        <v>0</v>
      </c>
      <c r="H101" s="40">
        <f>SUM(H102:H124)</f>
        <v>0</v>
      </c>
      <c r="K101" s="5"/>
      <c r="L101" s="3"/>
    </row>
    <row r="102" spans="1:12" ht="18" customHeight="1" x14ac:dyDescent="0.2">
      <c r="A102" s="18">
        <v>1750200000</v>
      </c>
      <c r="B102" s="36"/>
      <c r="C102" s="19" t="s">
        <v>64</v>
      </c>
      <c r="D102" s="24">
        <v>6728694</v>
      </c>
      <c r="E102" s="20"/>
      <c r="F102" s="16"/>
      <c r="G102" s="16"/>
      <c r="H102" s="16"/>
      <c r="K102" s="3"/>
    </row>
    <row r="103" spans="1:12" ht="18" customHeight="1" x14ac:dyDescent="0.2">
      <c r="A103" s="18">
        <v>1750300000</v>
      </c>
      <c r="B103" s="36"/>
      <c r="C103" s="14" t="s">
        <v>4</v>
      </c>
      <c r="D103" s="24">
        <v>5145329</v>
      </c>
      <c r="E103" s="20"/>
      <c r="F103" s="16"/>
      <c r="G103" s="16"/>
      <c r="H103" s="16"/>
    </row>
    <row r="104" spans="1:12" ht="18" customHeight="1" x14ac:dyDescent="0.2">
      <c r="A104" s="18">
        <v>1750800000</v>
      </c>
      <c r="B104" s="36"/>
      <c r="C104" s="14" t="s">
        <v>71</v>
      </c>
      <c r="D104" s="24">
        <v>2088427</v>
      </c>
      <c r="E104" s="20"/>
      <c r="F104" s="16"/>
      <c r="G104" s="16"/>
      <c r="H104" s="16"/>
    </row>
    <row r="105" spans="1:12" ht="18" customHeight="1" x14ac:dyDescent="0.2">
      <c r="A105" s="18">
        <v>1751900000</v>
      </c>
      <c r="B105" s="36"/>
      <c r="C105" s="14" t="s">
        <v>78</v>
      </c>
      <c r="D105" s="24">
        <v>2109105</v>
      </c>
      <c r="E105" s="20"/>
      <c r="F105" s="16"/>
      <c r="G105" s="16"/>
      <c r="H105" s="16"/>
    </row>
    <row r="106" spans="1:12" ht="18" customHeight="1" x14ac:dyDescent="0.2">
      <c r="A106" s="18">
        <v>1752400000</v>
      </c>
      <c r="B106" s="36"/>
      <c r="C106" s="19" t="s">
        <v>50</v>
      </c>
      <c r="D106" s="24">
        <v>6598040</v>
      </c>
      <c r="E106" s="20"/>
      <c r="F106" s="16"/>
      <c r="G106" s="16"/>
      <c r="H106" s="16"/>
    </row>
    <row r="107" spans="1:12" ht="18" customHeight="1" x14ac:dyDescent="0.2">
      <c r="A107" s="18">
        <v>1753200000</v>
      </c>
      <c r="B107" s="36"/>
      <c r="C107" s="14" t="s">
        <v>12</v>
      </c>
      <c r="D107" s="24">
        <v>6888237</v>
      </c>
      <c r="E107" s="20"/>
      <c r="F107" s="16"/>
      <c r="G107" s="16"/>
      <c r="H107" s="16"/>
    </row>
    <row r="108" spans="1:12" ht="18" customHeight="1" x14ac:dyDescent="0.2">
      <c r="A108" s="18">
        <v>1753400000</v>
      </c>
      <c r="B108" s="36"/>
      <c r="C108" s="14" t="s">
        <v>68</v>
      </c>
      <c r="D108" s="24">
        <v>5816519</v>
      </c>
      <c r="E108" s="20"/>
      <c r="F108" s="16"/>
      <c r="G108" s="16"/>
      <c r="H108" s="16"/>
    </row>
    <row r="109" spans="1:12" ht="18" customHeight="1" x14ac:dyDescent="0.2">
      <c r="A109" s="18">
        <v>1753500000</v>
      </c>
      <c r="B109" s="36"/>
      <c r="C109" s="14" t="s">
        <v>41</v>
      </c>
      <c r="D109" s="24">
        <v>2572664</v>
      </c>
      <c r="E109" s="20"/>
      <c r="F109" s="16"/>
      <c r="G109" s="16"/>
      <c r="H109" s="16"/>
    </row>
    <row r="110" spans="1:12" ht="18" customHeight="1" x14ac:dyDescent="0.2">
      <c r="A110" s="18">
        <v>1753900000</v>
      </c>
      <c r="B110" s="36"/>
      <c r="C110" s="19" t="s">
        <v>87</v>
      </c>
      <c r="D110" s="24">
        <v>2572664</v>
      </c>
      <c r="E110" s="20"/>
      <c r="F110" s="16"/>
      <c r="G110" s="16"/>
      <c r="H110" s="16"/>
    </row>
    <row r="111" spans="1:12" ht="18" customHeight="1" x14ac:dyDescent="0.2">
      <c r="A111" s="18">
        <v>1754000000</v>
      </c>
      <c r="B111" s="36"/>
      <c r="C111" s="19" t="s">
        <v>88</v>
      </c>
      <c r="D111" s="24">
        <v>2088427</v>
      </c>
      <c r="E111" s="20"/>
      <c r="F111" s="16"/>
      <c r="G111" s="16"/>
      <c r="H111" s="16"/>
    </row>
    <row r="112" spans="1:12" ht="18" customHeight="1" x14ac:dyDescent="0.2">
      <c r="A112" s="18">
        <v>1754600000</v>
      </c>
      <c r="B112" s="36"/>
      <c r="C112" s="14" t="s">
        <v>13</v>
      </c>
      <c r="D112" s="24">
        <v>2092148</v>
      </c>
      <c r="E112" s="20"/>
      <c r="F112" s="16"/>
      <c r="G112" s="16"/>
      <c r="H112" s="16"/>
    </row>
    <row r="113" spans="1:12" ht="18" customHeight="1" x14ac:dyDescent="0.2">
      <c r="A113" s="18">
        <v>1754700000</v>
      </c>
      <c r="B113" s="36"/>
      <c r="C113" s="19" t="s">
        <v>14</v>
      </c>
      <c r="D113" s="24">
        <v>5811913</v>
      </c>
      <c r="E113" s="20"/>
      <c r="F113" s="16"/>
      <c r="G113" s="16"/>
      <c r="H113" s="16"/>
    </row>
    <row r="114" spans="1:12" ht="18" customHeight="1" x14ac:dyDescent="0.2">
      <c r="A114" s="18">
        <v>1754800000</v>
      </c>
      <c r="B114" s="36"/>
      <c r="C114" s="14" t="s">
        <v>15</v>
      </c>
      <c r="D114" s="24">
        <v>2908422</v>
      </c>
      <c r="E114" s="20"/>
      <c r="F114" s="16"/>
      <c r="G114" s="16"/>
      <c r="H114" s="16"/>
    </row>
    <row r="115" spans="1:12" ht="18" customHeight="1" x14ac:dyDescent="0.2">
      <c r="A115" s="18">
        <v>1755500000</v>
      </c>
      <c r="B115" s="36"/>
      <c r="C115" s="14" t="s">
        <v>22</v>
      </c>
      <c r="D115" s="24">
        <v>2072750</v>
      </c>
      <c r="E115" s="20"/>
      <c r="F115" s="16"/>
      <c r="G115" s="16"/>
      <c r="H115" s="16"/>
    </row>
    <row r="116" spans="1:12" ht="18" customHeight="1" x14ac:dyDescent="0.2">
      <c r="A116" s="18">
        <v>1755600000</v>
      </c>
      <c r="B116" s="36"/>
      <c r="C116" s="19" t="s">
        <v>23</v>
      </c>
      <c r="D116" s="24">
        <v>1881249</v>
      </c>
      <c r="E116" s="20"/>
      <c r="F116" s="16"/>
      <c r="G116" s="16"/>
      <c r="H116" s="16"/>
      <c r="J116" s="11"/>
    </row>
    <row r="117" spans="1:12" ht="18" customHeight="1" x14ac:dyDescent="0.2">
      <c r="A117" s="18">
        <v>1755700000</v>
      </c>
      <c r="B117" s="36"/>
      <c r="C117" s="19" t="s">
        <v>24</v>
      </c>
      <c r="D117" s="24">
        <v>20856821</v>
      </c>
      <c r="E117" s="20"/>
      <c r="F117" s="16"/>
      <c r="G117" s="16"/>
      <c r="H117" s="16"/>
    </row>
    <row r="118" spans="1:12" ht="18" customHeight="1" x14ac:dyDescent="0.2">
      <c r="A118" s="18">
        <v>1755900000</v>
      </c>
      <c r="B118" s="36"/>
      <c r="C118" s="14" t="s">
        <v>26</v>
      </c>
      <c r="D118" s="24">
        <v>6925730</v>
      </c>
      <c r="E118" s="20"/>
      <c r="F118" s="16"/>
      <c r="G118" s="16"/>
      <c r="H118" s="16"/>
    </row>
    <row r="119" spans="1:12" ht="18" customHeight="1" x14ac:dyDescent="0.2">
      <c r="A119" s="18">
        <v>1756000000</v>
      </c>
      <c r="B119" s="36"/>
      <c r="C119" s="14" t="s">
        <v>27</v>
      </c>
      <c r="D119" s="24">
        <v>2109105</v>
      </c>
      <c r="E119" s="20"/>
      <c r="F119" s="16"/>
      <c r="G119" s="16"/>
      <c r="H119" s="16"/>
    </row>
    <row r="120" spans="1:12" ht="18" customHeight="1" x14ac:dyDescent="0.2">
      <c r="A120" s="18">
        <v>1756100000</v>
      </c>
      <c r="B120" s="36"/>
      <c r="C120" s="14" t="s">
        <v>28</v>
      </c>
      <c r="D120" s="24">
        <v>6203250</v>
      </c>
      <c r="E120" s="20"/>
      <c r="F120" s="16"/>
      <c r="G120" s="16"/>
      <c r="H120" s="16"/>
    </row>
    <row r="121" spans="1:12" ht="18" customHeight="1" x14ac:dyDescent="0.2">
      <c r="A121" s="18">
        <v>1756200000</v>
      </c>
      <c r="B121" s="36"/>
      <c r="C121" s="14" t="s">
        <v>29</v>
      </c>
      <c r="D121" s="24">
        <v>2427705</v>
      </c>
      <c r="E121" s="20"/>
      <c r="F121" s="16"/>
      <c r="G121" s="16"/>
      <c r="H121" s="16"/>
    </row>
    <row r="122" spans="1:12" ht="18" customHeight="1" x14ac:dyDescent="0.2">
      <c r="A122" s="18">
        <v>1756400000</v>
      </c>
      <c r="B122" s="36"/>
      <c r="C122" s="14" t="s">
        <v>31</v>
      </c>
      <c r="D122" s="24">
        <v>61090061</v>
      </c>
      <c r="E122" s="20"/>
      <c r="F122" s="16"/>
      <c r="G122" s="16"/>
      <c r="H122" s="16"/>
    </row>
    <row r="123" spans="1:12" ht="18" customHeight="1" x14ac:dyDescent="0.2">
      <c r="A123" s="18">
        <v>1756500000</v>
      </c>
      <c r="B123" s="36"/>
      <c r="C123" s="14" t="s">
        <v>32</v>
      </c>
      <c r="D123" s="24">
        <v>3536010</v>
      </c>
      <c r="E123" s="20"/>
      <c r="F123" s="16"/>
      <c r="G123" s="16"/>
      <c r="H123" s="16"/>
    </row>
    <row r="124" spans="1:12" ht="18" customHeight="1" x14ac:dyDescent="0.2">
      <c r="A124" s="18">
        <v>1756600000</v>
      </c>
      <c r="B124" s="36"/>
      <c r="C124" s="14" t="s">
        <v>33</v>
      </c>
      <c r="D124" s="24">
        <v>25902777</v>
      </c>
      <c r="E124" s="20"/>
      <c r="F124" s="16"/>
      <c r="G124" s="16"/>
      <c r="H124" s="16"/>
    </row>
    <row r="125" spans="1:12" ht="104.25" customHeight="1" x14ac:dyDescent="0.2">
      <c r="A125" s="37" t="s">
        <v>100</v>
      </c>
      <c r="B125" s="38" t="s">
        <v>101</v>
      </c>
      <c r="C125" s="39" t="s">
        <v>127</v>
      </c>
      <c r="D125" s="40">
        <f>D126</f>
        <v>6555797</v>
      </c>
      <c r="E125" s="40">
        <f>E126</f>
        <v>0</v>
      </c>
      <c r="F125" s="40">
        <f>F126</f>
        <v>0</v>
      </c>
      <c r="G125" s="40">
        <f>G126</f>
        <v>0</v>
      </c>
      <c r="H125" s="40">
        <f>H126</f>
        <v>0</v>
      </c>
      <c r="K125" s="5"/>
    </row>
    <row r="126" spans="1:12" ht="15" customHeight="1" x14ac:dyDescent="0.2">
      <c r="A126" s="42">
        <v>1753000000</v>
      </c>
      <c r="B126" s="25"/>
      <c r="C126" s="43" t="s">
        <v>83</v>
      </c>
      <c r="D126" s="21">
        <v>6555797</v>
      </c>
      <c r="E126" s="21"/>
      <c r="F126" s="21"/>
      <c r="G126" s="21"/>
      <c r="H126" s="21"/>
      <c r="K126" s="3"/>
    </row>
    <row r="127" spans="1:12" ht="63.75" customHeight="1" x14ac:dyDescent="0.2">
      <c r="A127" s="37" t="s">
        <v>46</v>
      </c>
      <c r="B127" s="38">
        <v>9310</v>
      </c>
      <c r="C127" s="39" t="s">
        <v>52</v>
      </c>
      <c r="D127" s="40">
        <f>SUM(D130:D166)+D128+D129</f>
        <v>74874212</v>
      </c>
      <c r="E127" s="40">
        <f>SUM(E130:E166)+E128+E129</f>
        <v>65707884</v>
      </c>
      <c r="F127" s="40">
        <f>SUM(F130:F166)</f>
        <v>107676300</v>
      </c>
      <c r="G127" s="40">
        <f>SUM(G130:G166)</f>
        <v>117044200</v>
      </c>
      <c r="H127" s="40">
        <f>SUM(H130:H166)</f>
        <v>125354300</v>
      </c>
      <c r="K127" s="5"/>
      <c r="L127" s="6"/>
    </row>
    <row r="128" spans="1:12" ht="18" customHeight="1" x14ac:dyDescent="0.2">
      <c r="A128" s="42" t="s">
        <v>102</v>
      </c>
      <c r="B128" s="25"/>
      <c r="C128" s="43" t="s">
        <v>95</v>
      </c>
      <c r="D128" s="21"/>
      <c r="E128" s="21">
        <v>40600</v>
      </c>
      <c r="F128" s="21"/>
      <c r="G128" s="21"/>
      <c r="H128" s="21"/>
      <c r="K128" s="3"/>
      <c r="L128" s="3"/>
    </row>
    <row r="129" spans="1:13" ht="18" customHeight="1" x14ac:dyDescent="0.2">
      <c r="A129" s="44">
        <v>1750100000</v>
      </c>
      <c r="B129" s="22"/>
      <c r="C129" s="23" t="s">
        <v>3</v>
      </c>
      <c r="D129" s="21"/>
      <c r="E129" s="21"/>
      <c r="F129" s="21"/>
      <c r="G129" s="21"/>
      <c r="H129" s="21"/>
      <c r="K129" s="3"/>
      <c r="L129" s="3"/>
    </row>
    <row r="130" spans="1:13" ht="18" customHeight="1" x14ac:dyDescent="0.2">
      <c r="A130" s="22">
        <v>1750300000</v>
      </c>
      <c r="B130" s="22"/>
      <c r="C130" s="23" t="s">
        <v>4</v>
      </c>
      <c r="D130" s="24">
        <v>1357990</v>
      </c>
      <c r="E130" s="24">
        <v>1234800</v>
      </c>
      <c r="F130" s="24">
        <v>2039300</v>
      </c>
      <c r="G130" s="24">
        <v>2216700</v>
      </c>
      <c r="H130" s="24">
        <v>2374100</v>
      </c>
      <c r="K130" s="3"/>
    </row>
    <row r="131" spans="1:13" ht="18" customHeight="1" x14ac:dyDescent="0.2">
      <c r="A131" s="44">
        <v>1750500000</v>
      </c>
      <c r="B131" s="22"/>
      <c r="C131" s="23" t="s">
        <v>70</v>
      </c>
      <c r="D131" s="24"/>
      <c r="E131" s="24"/>
      <c r="F131" s="24"/>
      <c r="G131" s="24"/>
      <c r="H131" s="24"/>
      <c r="K131" s="3"/>
      <c r="L131" s="3"/>
      <c r="M131" s="3"/>
    </row>
    <row r="132" spans="1:13" ht="18" customHeight="1" x14ac:dyDescent="0.2">
      <c r="A132" s="22">
        <v>1750600000</v>
      </c>
      <c r="B132" s="22"/>
      <c r="C132" s="23" t="s">
        <v>36</v>
      </c>
      <c r="D132" s="24">
        <v>1622830</v>
      </c>
      <c r="E132" s="24">
        <v>1474600</v>
      </c>
      <c r="F132" s="24">
        <v>2435300</v>
      </c>
      <c r="G132" s="24">
        <v>2647200</v>
      </c>
      <c r="H132" s="24">
        <v>2835100</v>
      </c>
    </row>
    <row r="133" spans="1:13" ht="18" customHeight="1" x14ac:dyDescent="0.2">
      <c r="A133" s="44">
        <v>1750700000</v>
      </c>
      <c r="B133" s="22"/>
      <c r="C133" s="23" t="s">
        <v>6</v>
      </c>
      <c r="D133" s="24"/>
      <c r="E133" s="24"/>
      <c r="F133" s="24"/>
      <c r="G133" s="24"/>
      <c r="H133" s="24"/>
    </row>
    <row r="134" spans="1:13" ht="18" customHeight="1" x14ac:dyDescent="0.2">
      <c r="A134" s="44">
        <v>1750800000</v>
      </c>
      <c r="B134" s="22"/>
      <c r="C134" s="23" t="s">
        <v>71</v>
      </c>
      <c r="D134" s="24"/>
      <c r="E134" s="24"/>
      <c r="F134" s="24"/>
      <c r="G134" s="24"/>
      <c r="H134" s="24"/>
    </row>
    <row r="135" spans="1:13" ht="18" customHeight="1" x14ac:dyDescent="0.2">
      <c r="A135" s="44">
        <v>1750900000</v>
      </c>
      <c r="B135" s="22"/>
      <c r="C135" s="23" t="s">
        <v>72</v>
      </c>
      <c r="D135" s="24"/>
      <c r="E135" s="24"/>
      <c r="F135" s="24"/>
      <c r="G135" s="24"/>
      <c r="H135" s="24"/>
    </row>
    <row r="136" spans="1:13" ht="18" customHeight="1" x14ac:dyDescent="0.2">
      <c r="A136" s="44">
        <v>1751100000</v>
      </c>
      <c r="B136" s="22"/>
      <c r="C136" s="23" t="s">
        <v>74</v>
      </c>
      <c r="D136" s="24"/>
      <c r="E136" s="24"/>
      <c r="F136" s="24"/>
      <c r="G136" s="24"/>
      <c r="H136" s="24"/>
    </row>
    <row r="137" spans="1:13" ht="18" customHeight="1" x14ac:dyDescent="0.2">
      <c r="A137" s="44">
        <v>1751200000</v>
      </c>
      <c r="B137" s="22"/>
      <c r="C137" s="23" t="s">
        <v>75</v>
      </c>
      <c r="D137" s="24"/>
      <c r="E137" s="24"/>
      <c r="F137" s="24"/>
      <c r="G137" s="24"/>
      <c r="H137" s="24"/>
    </row>
    <row r="138" spans="1:13" ht="18" customHeight="1" x14ac:dyDescent="0.2">
      <c r="A138" s="44">
        <v>1751400000</v>
      </c>
      <c r="B138" s="22"/>
      <c r="C138" s="23" t="s">
        <v>76</v>
      </c>
      <c r="D138" s="24"/>
      <c r="E138" s="24"/>
      <c r="F138" s="24"/>
      <c r="G138" s="24"/>
      <c r="H138" s="24"/>
    </row>
    <row r="139" spans="1:13" ht="18" customHeight="1" x14ac:dyDescent="0.2">
      <c r="A139" s="22">
        <v>1751500000</v>
      </c>
      <c r="B139" s="22"/>
      <c r="C139" s="23" t="s">
        <v>7</v>
      </c>
      <c r="D139" s="24">
        <v>1662408</v>
      </c>
      <c r="E139" s="24">
        <v>1510600</v>
      </c>
      <c r="F139" s="24">
        <v>2494700</v>
      </c>
      <c r="G139" s="24">
        <v>2711800</v>
      </c>
      <c r="H139" s="24">
        <v>2904300</v>
      </c>
    </row>
    <row r="140" spans="1:13" ht="18" customHeight="1" x14ac:dyDescent="0.2">
      <c r="A140" s="44">
        <v>1751600000</v>
      </c>
      <c r="B140" s="22"/>
      <c r="C140" s="23" t="s">
        <v>65</v>
      </c>
      <c r="D140" s="24"/>
      <c r="E140" s="24"/>
      <c r="F140" s="24"/>
      <c r="G140" s="24"/>
      <c r="H140" s="24"/>
    </row>
    <row r="141" spans="1:13" ht="18" customHeight="1" x14ac:dyDescent="0.2">
      <c r="A141" s="44">
        <v>1751700000</v>
      </c>
      <c r="B141" s="22"/>
      <c r="C141" s="23" t="s">
        <v>8</v>
      </c>
      <c r="D141" s="24"/>
      <c r="E141" s="24"/>
      <c r="F141" s="24"/>
      <c r="G141" s="24"/>
      <c r="H141" s="24"/>
    </row>
    <row r="142" spans="1:13" ht="18" customHeight="1" x14ac:dyDescent="0.2">
      <c r="A142" s="22">
        <v>1751900000</v>
      </c>
      <c r="B142" s="22"/>
      <c r="C142" s="23" t="s">
        <v>78</v>
      </c>
      <c r="D142" s="24">
        <v>1424150</v>
      </c>
      <c r="E142" s="24">
        <v>3266730</v>
      </c>
      <c r="F142" s="24">
        <v>5395000</v>
      </c>
      <c r="G142" s="24">
        <v>5864400</v>
      </c>
      <c r="H142" s="24">
        <v>6280700</v>
      </c>
    </row>
    <row r="143" spans="1:13" ht="18" customHeight="1" x14ac:dyDescent="0.2">
      <c r="A143" s="44">
        <v>1752100000</v>
      </c>
      <c r="B143" s="22"/>
      <c r="C143" s="23" t="s">
        <v>80</v>
      </c>
      <c r="D143" s="24"/>
      <c r="E143" s="24"/>
      <c r="F143" s="24"/>
      <c r="G143" s="24"/>
      <c r="H143" s="24"/>
    </row>
    <row r="144" spans="1:13" ht="18" customHeight="1" x14ac:dyDescent="0.2">
      <c r="A144" s="22">
        <v>1752200000</v>
      </c>
      <c r="B144" s="22"/>
      <c r="C144" s="23" t="s">
        <v>37</v>
      </c>
      <c r="D144" s="24">
        <v>1886780</v>
      </c>
      <c r="E144" s="24">
        <v>1714400</v>
      </c>
      <c r="F144" s="24">
        <v>2831300</v>
      </c>
      <c r="G144" s="24">
        <v>3077700</v>
      </c>
      <c r="H144" s="24">
        <v>3296200</v>
      </c>
      <c r="K144" s="3"/>
    </row>
    <row r="145" spans="1:8" ht="18" customHeight="1" x14ac:dyDescent="0.2">
      <c r="A145" s="22">
        <v>1752300000</v>
      </c>
      <c r="B145" s="22"/>
      <c r="C145" s="23" t="s">
        <v>38</v>
      </c>
      <c r="D145" s="24">
        <v>1156449</v>
      </c>
      <c r="E145" s="24">
        <v>1112400</v>
      </c>
      <c r="F145" s="24">
        <v>1837100</v>
      </c>
      <c r="G145" s="24">
        <v>1996900</v>
      </c>
      <c r="H145" s="24">
        <v>2138700</v>
      </c>
    </row>
    <row r="146" spans="1:8" ht="18" customHeight="1" x14ac:dyDescent="0.2">
      <c r="A146" s="22">
        <v>1752400000</v>
      </c>
      <c r="B146" s="22"/>
      <c r="C146" s="23" t="s">
        <v>10</v>
      </c>
      <c r="D146" s="24">
        <v>1077400</v>
      </c>
      <c r="E146" s="24">
        <v>947000</v>
      </c>
      <c r="F146" s="24">
        <v>1564000</v>
      </c>
      <c r="G146" s="24">
        <v>1700000</v>
      </c>
      <c r="H146" s="24">
        <v>1820700</v>
      </c>
    </row>
    <row r="147" spans="1:8" ht="18" customHeight="1" x14ac:dyDescent="0.2">
      <c r="A147" s="22">
        <v>1752700000</v>
      </c>
      <c r="B147" s="22"/>
      <c r="C147" s="23" t="s">
        <v>11</v>
      </c>
      <c r="D147" s="24">
        <v>1358880</v>
      </c>
      <c r="E147" s="24">
        <v>1234800</v>
      </c>
      <c r="F147" s="24">
        <v>2039300</v>
      </c>
      <c r="G147" s="24">
        <v>2216700</v>
      </c>
      <c r="H147" s="24">
        <v>2374100</v>
      </c>
    </row>
    <row r="148" spans="1:8" ht="18" customHeight="1" x14ac:dyDescent="0.2">
      <c r="A148" s="22">
        <v>1753100000</v>
      </c>
      <c r="B148" s="22"/>
      <c r="C148" s="23" t="s">
        <v>39</v>
      </c>
      <c r="D148" s="24">
        <v>752911</v>
      </c>
      <c r="E148" s="24">
        <v>515200</v>
      </c>
      <c r="F148" s="24">
        <v>850900</v>
      </c>
      <c r="G148" s="24">
        <v>924900</v>
      </c>
      <c r="H148" s="24">
        <v>990500</v>
      </c>
    </row>
    <row r="149" spans="1:8" ht="18" customHeight="1" x14ac:dyDescent="0.2">
      <c r="A149" s="22">
        <v>1753200000</v>
      </c>
      <c r="B149" s="22"/>
      <c r="C149" s="23" t="s">
        <v>12</v>
      </c>
      <c r="D149" s="24">
        <v>1711100</v>
      </c>
      <c r="E149" s="24">
        <v>1234800</v>
      </c>
      <c r="F149" s="24">
        <v>2039300</v>
      </c>
      <c r="G149" s="24">
        <v>2216700</v>
      </c>
      <c r="H149" s="24">
        <v>2374100</v>
      </c>
    </row>
    <row r="150" spans="1:8" ht="18" customHeight="1" x14ac:dyDescent="0.2">
      <c r="A150" s="22">
        <v>1753400000</v>
      </c>
      <c r="B150" s="22"/>
      <c r="C150" s="23" t="s">
        <v>40</v>
      </c>
      <c r="D150" s="24">
        <v>1563200</v>
      </c>
      <c r="E150" s="24">
        <v>1474600</v>
      </c>
      <c r="F150" s="24">
        <v>2435300</v>
      </c>
      <c r="G150" s="24">
        <v>2647200</v>
      </c>
      <c r="H150" s="24">
        <v>2835100</v>
      </c>
    </row>
    <row r="151" spans="1:8" ht="18" customHeight="1" x14ac:dyDescent="0.2">
      <c r="A151" s="22">
        <v>1753500000</v>
      </c>
      <c r="B151" s="22"/>
      <c r="C151" s="23" t="s">
        <v>41</v>
      </c>
      <c r="D151" s="24">
        <v>1754914</v>
      </c>
      <c r="E151" s="24">
        <v>1474600</v>
      </c>
      <c r="F151" s="24">
        <v>2435300</v>
      </c>
      <c r="G151" s="24">
        <v>2647200</v>
      </c>
      <c r="H151" s="24">
        <v>2835100</v>
      </c>
    </row>
    <row r="152" spans="1:8" ht="18" customHeight="1" x14ac:dyDescent="0.2">
      <c r="A152" s="22">
        <v>1754700000</v>
      </c>
      <c r="B152" s="22"/>
      <c r="C152" s="23" t="s">
        <v>14</v>
      </c>
      <c r="D152" s="24">
        <v>4123302</v>
      </c>
      <c r="E152" s="24">
        <v>3910230</v>
      </c>
      <c r="F152" s="24">
        <v>6058800</v>
      </c>
      <c r="G152" s="24">
        <v>6586000</v>
      </c>
      <c r="H152" s="24">
        <v>7053600</v>
      </c>
    </row>
    <row r="153" spans="1:8" ht="18" customHeight="1" x14ac:dyDescent="0.2">
      <c r="A153" s="22">
        <v>1754900000</v>
      </c>
      <c r="B153" s="22"/>
      <c r="C153" s="23" t="s">
        <v>16</v>
      </c>
      <c r="D153" s="24">
        <v>1336449</v>
      </c>
      <c r="E153" s="24">
        <v>1354700</v>
      </c>
      <c r="F153" s="24">
        <v>2237300</v>
      </c>
      <c r="G153" s="24">
        <v>2431900</v>
      </c>
      <c r="H153" s="24">
        <v>2604600</v>
      </c>
    </row>
    <row r="154" spans="1:8" ht="18" customHeight="1" x14ac:dyDescent="0.2">
      <c r="A154" s="22">
        <v>1755200000</v>
      </c>
      <c r="B154" s="22"/>
      <c r="C154" s="23" t="s">
        <v>19</v>
      </c>
      <c r="D154" s="24">
        <v>1815214</v>
      </c>
      <c r="E154" s="24">
        <v>1714400</v>
      </c>
      <c r="F154" s="24">
        <v>2831300</v>
      </c>
      <c r="G154" s="24">
        <v>3077700</v>
      </c>
      <c r="H154" s="24">
        <v>3296200</v>
      </c>
    </row>
    <row r="155" spans="1:8" ht="18" customHeight="1" x14ac:dyDescent="0.2">
      <c r="A155" s="22">
        <v>1755300000</v>
      </c>
      <c r="B155" s="22"/>
      <c r="C155" s="23" t="s">
        <v>20</v>
      </c>
      <c r="D155" s="24">
        <v>1908680</v>
      </c>
      <c r="E155" s="24">
        <v>1954300</v>
      </c>
      <c r="F155" s="24">
        <v>3227500</v>
      </c>
      <c r="G155" s="24">
        <v>3508300</v>
      </c>
      <c r="H155" s="24">
        <v>3757400</v>
      </c>
    </row>
    <row r="156" spans="1:8" ht="18" customHeight="1" x14ac:dyDescent="0.2">
      <c r="A156" s="22">
        <v>1755400000</v>
      </c>
      <c r="B156" s="22"/>
      <c r="C156" s="23" t="s">
        <v>21</v>
      </c>
      <c r="D156" s="24">
        <v>1358880</v>
      </c>
      <c r="E156" s="24">
        <v>1234800</v>
      </c>
      <c r="F156" s="24">
        <v>2039300</v>
      </c>
      <c r="G156" s="24">
        <v>2216700</v>
      </c>
      <c r="H156" s="24">
        <v>2374100</v>
      </c>
    </row>
    <row r="157" spans="1:8" ht="18" customHeight="1" x14ac:dyDescent="0.2">
      <c r="A157" s="22">
        <v>1755500000</v>
      </c>
      <c r="B157" s="22"/>
      <c r="C157" s="23" t="s">
        <v>22</v>
      </c>
      <c r="D157" s="24">
        <v>8660563</v>
      </c>
      <c r="E157" s="24">
        <v>5130990</v>
      </c>
      <c r="F157" s="24">
        <f>3536500+4937300</f>
        <v>8473800</v>
      </c>
      <c r="G157" s="24">
        <f>3844200+5366900</f>
        <v>9211100</v>
      </c>
      <c r="H157" s="24">
        <f>4117200+5747900</f>
        <v>9865100</v>
      </c>
    </row>
    <row r="158" spans="1:8" ht="18" customHeight="1" x14ac:dyDescent="0.2">
      <c r="A158" s="22">
        <v>1755600000</v>
      </c>
      <c r="B158" s="22"/>
      <c r="C158" s="23" t="s">
        <v>23</v>
      </c>
      <c r="D158" s="24">
        <v>2555249</v>
      </c>
      <c r="E158" s="24">
        <v>2426197</v>
      </c>
      <c r="F158" s="24">
        <v>3821600</v>
      </c>
      <c r="G158" s="24">
        <v>4154000</v>
      </c>
      <c r="H158" s="24">
        <v>4449000</v>
      </c>
    </row>
    <row r="159" spans="1:8" ht="18" customHeight="1" x14ac:dyDescent="0.2">
      <c r="A159" s="22">
        <v>1755700000</v>
      </c>
      <c r="B159" s="22"/>
      <c r="C159" s="23" t="s">
        <v>24</v>
      </c>
      <c r="D159" s="24">
        <v>1607690</v>
      </c>
      <c r="E159" s="24">
        <v>1474600</v>
      </c>
      <c r="F159" s="24">
        <v>2435300</v>
      </c>
      <c r="G159" s="24">
        <v>2647200</v>
      </c>
      <c r="H159" s="24">
        <v>2835100</v>
      </c>
    </row>
    <row r="160" spans="1:8" ht="18" customHeight="1" x14ac:dyDescent="0.2">
      <c r="A160" s="22">
        <v>1755900000</v>
      </c>
      <c r="B160" s="22"/>
      <c r="C160" s="23" t="s">
        <v>26</v>
      </c>
      <c r="D160" s="24">
        <v>3403283</v>
      </c>
      <c r="E160" s="24">
        <v>3134300</v>
      </c>
      <c r="F160" s="24">
        <v>5176300</v>
      </c>
      <c r="G160" s="24">
        <v>5626600</v>
      </c>
      <c r="H160" s="24">
        <v>6026100</v>
      </c>
    </row>
    <row r="161" spans="1:12" ht="18" customHeight="1" x14ac:dyDescent="0.2">
      <c r="A161" s="22">
        <v>1756100000</v>
      </c>
      <c r="B161" s="22"/>
      <c r="C161" s="23" t="s">
        <v>28</v>
      </c>
      <c r="D161" s="24">
        <v>2157655</v>
      </c>
      <c r="E161" s="24">
        <v>1776800</v>
      </c>
      <c r="F161" s="24">
        <v>2934400</v>
      </c>
      <c r="G161" s="24">
        <v>3189700</v>
      </c>
      <c r="H161" s="24">
        <v>3416200</v>
      </c>
    </row>
    <row r="162" spans="1:12" ht="18" customHeight="1" x14ac:dyDescent="0.2">
      <c r="A162" s="22">
        <v>1756200000</v>
      </c>
      <c r="B162" s="22"/>
      <c r="C162" s="23" t="s">
        <v>29</v>
      </c>
      <c r="D162" s="24">
        <v>3580194</v>
      </c>
      <c r="E162" s="24">
        <v>3303457</v>
      </c>
      <c r="F162" s="24">
        <v>5266600</v>
      </c>
      <c r="G162" s="24">
        <v>5724800</v>
      </c>
      <c r="H162" s="24">
        <v>6131300</v>
      </c>
    </row>
    <row r="163" spans="1:12" ht="18" customHeight="1" x14ac:dyDescent="0.2">
      <c r="A163" s="22">
        <v>1756400000</v>
      </c>
      <c r="B163" s="22"/>
      <c r="C163" s="23" t="s">
        <v>31</v>
      </c>
      <c r="D163" s="24">
        <v>19769103</v>
      </c>
      <c r="E163" s="24">
        <v>16310380</v>
      </c>
      <c r="F163" s="24">
        <f>3781300+23155300</f>
        <v>26936600</v>
      </c>
      <c r="G163" s="24">
        <f>4110200+25169800</f>
        <v>29280000</v>
      </c>
      <c r="H163" s="24">
        <f>4402100+26956900</f>
        <v>31359000</v>
      </c>
    </row>
    <row r="164" spans="1:12" ht="18" customHeight="1" x14ac:dyDescent="0.2">
      <c r="A164" s="22">
        <v>1756500000</v>
      </c>
      <c r="B164" s="22"/>
      <c r="C164" s="23" t="s">
        <v>32</v>
      </c>
      <c r="D164" s="24">
        <v>1688780</v>
      </c>
      <c r="E164" s="24">
        <v>1474600</v>
      </c>
      <c r="F164" s="24">
        <v>2435300</v>
      </c>
      <c r="G164" s="24">
        <v>2647200</v>
      </c>
      <c r="H164" s="24">
        <v>2835100</v>
      </c>
    </row>
    <row r="165" spans="1:12" ht="18" customHeight="1" x14ac:dyDescent="0.2">
      <c r="A165" s="22">
        <v>1756600000</v>
      </c>
      <c r="B165" s="22"/>
      <c r="C165" s="23" t="s">
        <v>33</v>
      </c>
      <c r="D165" s="24">
        <v>2788755</v>
      </c>
      <c r="E165" s="24">
        <v>2553900</v>
      </c>
      <c r="F165" s="24">
        <v>4217800</v>
      </c>
      <c r="G165" s="24">
        <v>4584700</v>
      </c>
      <c r="H165" s="24">
        <v>4910200</v>
      </c>
    </row>
    <row r="166" spans="1:12" ht="18" customHeight="1" x14ac:dyDescent="0.2">
      <c r="A166" s="22">
        <v>1756700000</v>
      </c>
      <c r="B166" s="22"/>
      <c r="C166" s="23" t="s">
        <v>34</v>
      </c>
      <c r="D166" s="24">
        <v>791403</v>
      </c>
      <c r="E166" s="24">
        <v>719100</v>
      </c>
      <c r="F166" s="24">
        <v>1187600</v>
      </c>
      <c r="G166" s="24">
        <v>1290900</v>
      </c>
      <c r="H166" s="24">
        <v>1382600</v>
      </c>
    </row>
    <row r="167" spans="1:12" ht="156.75" customHeight="1" x14ac:dyDescent="0.2">
      <c r="A167" s="45" t="s">
        <v>103</v>
      </c>
      <c r="B167" s="38">
        <v>9311</v>
      </c>
      <c r="C167" s="46" t="s">
        <v>161</v>
      </c>
      <c r="D167" s="40">
        <f>D168+D171+D173+D169+D170+D172</f>
        <v>6404913</v>
      </c>
      <c r="E167" s="40">
        <f t="shared" ref="E167:H167" si="0">E168+E171+E173</f>
        <v>24700000</v>
      </c>
      <c r="F167" s="40">
        <f t="shared" si="0"/>
        <v>0</v>
      </c>
      <c r="G167" s="40">
        <f t="shared" si="0"/>
        <v>0</v>
      </c>
      <c r="H167" s="40">
        <f t="shared" si="0"/>
        <v>0</v>
      </c>
      <c r="K167" s="5"/>
      <c r="L167" s="6"/>
    </row>
    <row r="168" spans="1:12" ht="18" customHeight="1" x14ac:dyDescent="0.2">
      <c r="A168" s="22">
        <v>1710000000</v>
      </c>
      <c r="B168" s="22"/>
      <c r="C168" s="23" t="s">
        <v>95</v>
      </c>
      <c r="D168" s="21"/>
      <c r="E168" s="21">
        <v>23067376</v>
      </c>
      <c r="F168" s="21"/>
      <c r="G168" s="21"/>
      <c r="H168" s="21"/>
      <c r="K168" s="3"/>
      <c r="L168" s="3"/>
    </row>
    <row r="169" spans="1:12" ht="18" customHeight="1" x14ac:dyDescent="0.2">
      <c r="A169" s="22">
        <v>1753200000</v>
      </c>
      <c r="B169" s="22"/>
      <c r="C169" s="23" t="s">
        <v>12</v>
      </c>
      <c r="D169" s="21">
        <v>4616266</v>
      </c>
      <c r="E169" s="21"/>
      <c r="F169" s="21"/>
      <c r="G169" s="21"/>
      <c r="H169" s="21"/>
      <c r="K169" s="3"/>
      <c r="L169" s="3"/>
    </row>
    <row r="170" spans="1:12" ht="18" customHeight="1" x14ac:dyDescent="0.2">
      <c r="A170" s="22">
        <v>1753700000</v>
      </c>
      <c r="B170" s="22"/>
      <c r="C170" s="23" t="s">
        <v>146</v>
      </c>
      <c r="D170" s="21">
        <v>283934</v>
      </c>
      <c r="E170" s="21"/>
      <c r="F170" s="21"/>
      <c r="G170" s="21"/>
      <c r="H170" s="21"/>
      <c r="K170" s="3"/>
      <c r="L170" s="3"/>
    </row>
    <row r="171" spans="1:12" ht="18" customHeight="1" x14ac:dyDescent="0.2">
      <c r="A171" s="22">
        <v>1754000000</v>
      </c>
      <c r="B171" s="25"/>
      <c r="C171" s="26" t="s">
        <v>88</v>
      </c>
      <c r="D171" s="21"/>
      <c r="E171" s="21">
        <v>240694</v>
      </c>
      <c r="F171" s="21"/>
      <c r="G171" s="21"/>
      <c r="H171" s="21"/>
      <c r="K171" s="5"/>
      <c r="L171" s="6"/>
    </row>
    <row r="172" spans="1:12" ht="18" customHeight="1" x14ac:dyDescent="0.2">
      <c r="A172" s="22">
        <v>1756400000</v>
      </c>
      <c r="B172" s="25"/>
      <c r="C172" s="26" t="s">
        <v>31</v>
      </c>
      <c r="D172" s="21">
        <v>1504713</v>
      </c>
      <c r="E172" s="21"/>
      <c r="F172" s="21"/>
      <c r="G172" s="21"/>
      <c r="H172" s="21"/>
      <c r="K172" s="5"/>
      <c r="L172" s="6"/>
    </row>
    <row r="173" spans="1:12" ht="18" customHeight="1" x14ac:dyDescent="0.2">
      <c r="A173" s="22">
        <v>1756600000</v>
      </c>
      <c r="B173" s="22"/>
      <c r="C173" s="23" t="s">
        <v>33</v>
      </c>
      <c r="D173" s="24"/>
      <c r="E173" s="24">
        <v>1391930</v>
      </c>
      <c r="F173" s="47"/>
      <c r="G173" s="47"/>
      <c r="H173" s="47"/>
      <c r="K173" s="3"/>
      <c r="L173" s="3"/>
    </row>
    <row r="174" spans="1:12" ht="78.75" customHeight="1" x14ac:dyDescent="0.2">
      <c r="A174" s="45" t="s">
        <v>139</v>
      </c>
      <c r="B174" s="38">
        <v>9313</v>
      </c>
      <c r="C174" s="39" t="s">
        <v>140</v>
      </c>
      <c r="D174" s="40">
        <f>SUM(D175:D175)</f>
        <v>0</v>
      </c>
      <c r="E174" s="40">
        <f>SUM(E175:E175)</f>
        <v>14154000</v>
      </c>
      <c r="F174" s="40">
        <f>SUM(F175:F175)</f>
        <v>0</v>
      </c>
      <c r="G174" s="40">
        <f>SUM(G175:G175)</f>
        <v>0</v>
      </c>
      <c r="H174" s="40">
        <f>SUM(H175:H175)</f>
        <v>0</v>
      </c>
      <c r="K174" s="5"/>
      <c r="L174" s="6"/>
    </row>
    <row r="175" spans="1:12" ht="17.25" customHeight="1" x14ac:dyDescent="0.3">
      <c r="A175" s="22">
        <v>1710000000</v>
      </c>
      <c r="B175" s="22"/>
      <c r="C175" s="23" t="s">
        <v>95</v>
      </c>
      <c r="D175" s="27"/>
      <c r="E175" s="27">
        <v>14154000</v>
      </c>
      <c r="F175" s="28"/>
      <c r="G175" s="28"/>
      <c r="H175" s="28"/>
      <c r="L175" s="3"/>
    </row>
    <row r="176" spans="1:12" ht="99.75" customHeight="1" x14ac:dyDescent="0.2">
      <c r="A176" s="45" t="s">
        <v>141</v>
      </c>
      <c r="B176" s="38">
        <v>9360</v>
      </c>
      <c r="C176" s="39" t="s">
        <v>142</v>
      </c>
      <c r="D176" s="40">
        <f>D177</f>
        <v>0</v>
      </c>
      <c r="E176" s="40">
        <f t="shared" ref="E176:H176" si="1">E177</f>
        <v>1137600</v>
      </c>
      <c r="F176" s="40">
        <f t="shared" si="1"/>
        <v>0</v>
      </c>
      <c r="G176" s="40">
        <f t="shared" si="1"/>
        <v>0</v>
      </c>
      <c r="H176" s="40">
        <f t="shared" si="1"/>
        <v>0</v>
      </c>
      <c r="K176" s="5"/>
    </row>
    <row r="177" spans="1:11" ht="21.75" customHeight="1" x14ac:dyDescent="0.2">
      <c r="A177" s="44" t="s">
        <v>107</v>
      </c>
      <c r="B177" s="22"/>
      <c r="C177" s="23" t="s">
        <v>106</v>
      </c>
      <c r="D177" s="21"/>
      <c r="E177" s="21">
        <v>1137600</v>
      </c>
      <c r="F177" s="21"/>
      <c r="G177" s="21"/>
      <c r="H177" s="21"/>
    </row>
    <row r="178" spans="1:11" ht="75" x14ac:dyDescent="0.3">
      <c r="A178" s="45" t="s">
        <v>93</v>
      </c>
      <c r="B178" s="38">
        <v>9518</v>
      </c>
      <c r="C178" s="48" t="s">
        <v>94</v>
      </c>
      <c r="D178" s="40">
        <f>SUM(D179:D222)</f>
        <v>3322239</v>
      </c>
      <c r="E178" s="40">
        <f>SUM(E179:E222)</f>
        <v>0</v>
      </c>
      <c r="F178" s="40">
        <f>SUM(F179:F222)</f>
        <v>0</v>
      </c>
      <c r="G178" s="40">
        <f>SUM(G179:G222)</f>
        <v>0</v>
      </c>
      <c r="H178" s="40">
        <f>SUM(H179:H222)</f>
        <v>0</v>
      </c>
      <c r="K178" s="5"/>
    </row>
    <row r="179" spans="1:11" ht="18" customHeight="1" x14ac:dyDescent="0.3">
      <c r="A179" s="22">
        <v>1750100000</v>
      </c>
      <c r="B179" s="22"/>
      <c r="C179" s="23" t="s">
        <v>3</v>
      </c>
      <c r="D179" s="27">
        <v>79056</v>
      </c>
      <c r="E179" s="27"/>
      <c r="F179" s="28"/>
      <c r="G179" s="28"/>
      <c r="H179" s="28"/>
      <c r="K179" s="3"/>
    </row>
    <row r="180" spans="1:11" ht="18" customHeight="1" x14ac:dyDescent="0.3">
      <c r="A180" s="22">
        <v>1750300000</v>
      </c>
      <c r="B180" s="22"/>
      <c r="C180" s="23" t="s">
        <v>4</v>
      </c>
      <c r="D180" s="27">
        <v>68076</v>
      </c>
      <c r="E180" s="27"/>
      <c r="F180" s="28"/>
      <c r="G180" s="28"/>
      <c r="H180" s="28"/>
      <c r="K180" s="3"/>
    </row>
    <row r="181" spans="1:11" ht="18" customHeight="1" x14ac:dyDescent="0.3">
      <c r="A181" s="22">
        <v>1750500000</v>
      </c>
      <c r="B181" s="22"/>
      <c r="C181" s="23" t="s">
        <v>70</v>
      </c>
      <c r="D181" s="27">
        <v>73263</v>
      </c>
      <c r="E181" s="27"/>
      <c r="F181" s="28"/>
      <c r="G181" s="28"/>
      <c r="H181" s="28"/>
    </row>
    <row r="182" spans="1:11" ht="18" customHeight="1" x14ac:dyDescent="0.3">
      <c r="A182" s="22">
        <v>1750600000</v>
      </c>
      <c r="B182" s="22"/>
      <c r="C182" s="23" t="s">
        <v>47</v>
      </c>
      <c r="D182" s="27">
        <v>57997</v>
      </c>
      <c r="E182" s="27"/>
      <c r="F182" s="28"/>
      <c r="G182" s="28"/>
      <c r="H182" s="28"/>
      <c r="K182" s="3"/>
    </row>
    <row r="183" spans="1:11" ht="18" customHeight="1" x14ac:dyDescent="0.3">
      <c r="A183" s="22">
        <v>1750900000</v>
      </c>
      <c r="B183" s="22"/>
      <c r="C183" s="23" t="s">
        <v>72</v>
      </c>
      <c r="D183" s="27">
        <v>73966</v>
      </c>
      <c r="E183" s="27"/>
      <c r="F183" s="28"/>
      <c r="G183" s="28"/>
      <c r="H183" s="28"/>
    </row>
    <row r="184" spans="1:11" ht="18" customHeight="1" x14ac:dyDescent="0.3">
      <c r="A184" s="22">
        <v>1751200000</v>
      </c>
      <c r="B184" s="22"/>
      <c r="C184" s="23" t="s">
        <v>75</v>
      </c>
      <c r="D184" s="27">
        <v>77705</v>
      </c>
      <c r="E184" s="27"/>
      <c r="F184" s="28"/>
      <c r="G184" s="28"/>
      <c r="H184" s="28"/>
    </row>
    <row r="185" spans="1:11" ht="18" customHeight="1" x14ac:dyDescent="0.3">
      <c r="A185" s="22">
        <v>1751500000</v>
      </c>
      <c r="B185" s="22"/>
      <c r="C185" s="23" t="s">
        <v>77</v>
      </c>
      <c r="D185" s="27">
        <v>42569</v>
      </c>
      <c r="E185" s="27"/>
      <c r="F185" s="28"/>
      <c r="G185" s="28"/>
      <c r="H185" s="28"/>
    </row>
    <row r="186" spans="1:11" ht="18" customHeight="1" x14ac:dyDescent="0.3">
      <c r="A186" s="22">
        <v>1751700000</v>
      </c>
      <c r="B186" s="22"/>
      <c r="C186" s="23" t="s">
        <v>8</v>
      </c>
      <c r="D186" s="27">
        <v>77705</v>
      </c>
      <c r="E186" s="27"/>
      <c r="F186" s="28"/>
      <c r="G186" s="28"/>
      <c r="H186" s="28"/>
    </row>
    <row r="187" spans="1:11" ht="18" customHeight="1" x14ac:dyDescent="0.3">
      <c r="A187" s="22">
        <v>1751800000</v>
      </c>
      <c r="B187" s="22"/>
      <c r="C187" s="23" t="s">
        <v>9</v>
      </c>
      <c r="D187" s="27">
        <v>77705</v>
      </c>
      <c r="E187" s="27"/>
      <c r="F187" s="28"/>
      <c r="G187" s="28"/>
      <c r="H187" s="28"/>
    </row>
    <row r="188" spans="1:11" ht="18" customHeight="1" x14ac:dyDescent="0.3">
      <c r="A188" s="22">
        <v>1751900000</v>
      </c>
      <c r="B188" s="22"/>
      <c r="C188" s="23" t="s">
        <v>78</v>
      </c>
      <c r="D188" s="27">
        <v>79056</v>
      </c>
      <c r="E188" s="27"/>
      <c r="F188" s="28"/>
      <c r="G188" s="28"/>
      <c r="H188" s="28"/>
    </row>
    <row r="189" spans="1:11" ht="18" customHeight="1" x14ac:dyDescent="0.3">
      <c r="A189" s="22">
        <v>1752000000</v>
      </c>
      <c r="B189" s="22"/>
      <c r="C189" s="23" t="s">
        <v>79</v>
      </c>
      <c r="D189" s="27">
        <v>39528</v>
      </c>
      <c r="E189" s="27"/>
      <c r="F189" s="28"/>
      <c r="G189" s="28"/>
      <c r="H189" s="28"/>
    </row>
    <row r="190" spans="1:11" ht="18" customHeight="1" x14ac:dyDescent="0.3">
      <c r="A190" s="22">
        <v>1752100000</v>
      </c>
      <c r="B190" s="22"/>
      <c r="C190" s="23" t="s">
        <v>80</v>
      </c>
      <c r="D190" s="27">
        <v>64191</v>
      </c>
      <c r="E190" s="27"/>
      <c r="F190" s="28"/>
      <c r="G190" s="28"/>
      <c r="H190" s="28"/>
    </row>
    <row r="191" spans="1:11" ht="18" customHeight="1" x14ac:dyDescent="0.3">
      <c r="A191" s="22">
        <v>1752200000</v>
      </c>
      <c r="B191" s="22"/>
      <c r="C191" s="23" t="s">
        <v>48</v>
      </c>
      <c r="D191" s="27">
        <v>77705</v>
      </c>
      <c r="E191" s="27"/>
      <c r="F191" s="28"/>
      <c r="G191" s="28"/>
      <c r="H191" s="28"/>
    </row>
    <row r="192" spans="1:11" ht="18" customHeight="1" x14ac:dyDescent="0.3">
      <c r="A192" s="22">
        <v>1752500000</v>
      </c>
      <c r="B192" s="22"/>
      <c r="C192" s="23" t="s">
        <v>66</v>
      </c>
      <c r="D192" s="27">
        <v>154733</v>
      </c>
      <c r="E192" s="27"/>
      <c r="F192" s="28"/>
      <c r="G192" s="28"/>
      <c r="H192" s="28"/>
    </row>
    <row r="193" spans="1:8" ht="18" customHeight="1" x14ac:dyDescent="0.3">
      <c r="A193" s="22">
        <v>1752600000</v>
      </c>
      <c r="B193" s="22"/>
      <c r="C193" s="23" t="s">
        <v>67</v>
      </c>
      <c r="D193" s="27">
        <v>78324</v>
      </c>
      <c r="E193" s="27"/>
      <c r="F193" s="28"/>
      <c r="G193" s="28"/>
      <c r="H193" s="28"/>
    </row>
    <row r="194" spans="1:8" ht="18" customHeight="1" x14ac:dyDescent="0.3">
      <c r="A194" s="22">
        <v>1752700000</v>
      </c>
      <c r="B194" s="22"/>
      <c r="C194" s="23" t="s">
        <v>11</v>
      </c>
      <c r="D194" s="27">
        <v>77705</v>
      </c>
      <c r="E194" s="27"/>
      <c r="F194" s="28"/>
      <c r="G194" s="28"/>
      <c r="H194" s="28"/>
    </row>
    <row r="195" spans="1:8" ht="18" customHeight="1" x14ac:dyDescent="0.3">
      <c r="A195" s="22">
        <v>1752900000</v>
      </c>
      <c r="B195" s="22"/>
      <c r="C195" s="23" t="s">
        <v>82</v>
      </c>
      <c r="D195" s="27">
        <v>65253</v>
      </c>
      <c r="E195" s="27"/>
      <c r="F195" s="28"/>
      <c r="G195" s="28"/>
      <c r="H195" s="28"/>
    </row>
    <row r="196" spans="1:8" ht="18" customHeight="1" x14ac:dyDescent="0.3">
      <c r="A196" s="22">
        <v>1753000000</v>
      </c>
      <c r="B196" s="22"/>
      <c r="C196" s="23" t="s">
        <v>83</v>
      </c>
      <c r="D196" s="27">
        <v>76727</v>
      </c>
      <c r="E196" s="27"/>
      <c r="F196" s="28"/>
      <c r="G196" s="28"/>
      <c r="H196" s="28"/>
    </row>
    <row r="197" spans="1:8" ht="18" customHeight="1" x14ac:dyDescent="0.3">
      <c r="A197" s="22">
        <v>1753100000</v>
      </c>
      <c r="B197" s="22"/>
      <c r="C197" s="23" t="s">
        <v>51</v>
      </c>
      <c r="D197" s="27">
        <v>79056</v>
      </c>
      <c r="E197" s="27"/>
      <c r="F197" s="28"/>
      <c r="G197" s="28"/>
      <c r="H197" s="28"/>
    </row>
    <row r="198" spans="1:8" ht="18" customHeight="1" x14ac:dyDescent="0.3">
      <c r="A198" s="22">
        <v>1753200000</v>
      </c>
      <c r="B198" s="22"/>
      <c r="C198" s="23" t="s">
        <v>12</v>
      </c>
      <c r="D198" s="27">
        <v>138404</v>
      </c>
      <c r="E198" s="27"/>
      <c r="F198" s="28"/>
      <c r="G198" s="28"/>
      <c r="H198" s="28"/>
    </row>
    <row r="199" spans="1:8" ht="18" customHeight="1" x14ac:dyDescent="0.3">
      <c r="A199" s="22">
        <v>1753500000</v>
      </c>
      <c r="B199" s="22"/>
      <c r="C199" s="23" t="s">
        <v>69</v>
      </c>
      <c r="D199" s="27">
        <v>77705</v>
      </c>
      <c r="E199" s="27"/>
      <c r="F199" s="28"/>
      <c r="G199" s="28"/>
      <c r="H199" s="28"/>
    </row>
    <row r="200" spans="1:8" ht="18" customHeight="1" x14ac:dyDescent="0.3">
      <c r="A200" s="22">
        <v>1753600000</v>
      </c>
      <c r="B200" s="22"/>
      <c r="C200" s="23" t="s">
        <v>84</v>
      </c>
      <c r="D200" s="27">
        <v>73215</v>
      </c>
      <c r="E200" s="27"/>
      <c r="F200" s="28"/>
      <c r="G200" s="28"/>
      <c r="H200" s="28"/>
    </row>
    <row r="201" spans="1:8" ht="18" customHeight="1" x14ac:dyDescent="0.3">
      <c r="A201" s="22">
        <v>1753700000</v>
      </c>
      <c r="B201" s="22"/>
      <c r="C201" s="23" t="s">
        <v>85</v>
      </c>
      <c r="D201" s="27">
        <v>68921</v>
      </c>
      <c r="E201" s="27"/>
      <c r="F201" s="28"/>
      <c r="G201" s="28"/>
      <c r="H201" s="28"/>
    </row>
    <row r="202" spans="1:8" ht="18" customHeight="1" x14ac:dyDescent="0.3">
      <c r="A202" s="22">
        <v>1753900000</v>
      </c>
      <c r="B202" s="22"/>
      <c r="C202" s="23" t="s">
        <v>87</v>
      </c>
      <c r="D202" s="27">
        <v>77705</v>
      </c>
      <c r="E202" s="27"/>
      <c r="F202" s="28"/>
      <c r="G202" s="28"/>
      <c r="H202" s="28"/>
    </row>
    <row r="203" spans="1:8" ht="18" customHeight="1" x14ac:dyDescent="0.3">
      <c r="A203" s="22">
        <v>1754000000</v>
      </c>
      <c r="B203" s="22"/>
      <c r="C203" s="23" t="s">
        <v>88</v>
      </c>
      <c r="D203" s="27">
        <v>126934</v>
      </c>
      <c r="E203" s="27"/>
      <c r="F203" s="28"/>
      <c r="G203" s="28"/>
      <c r="H203" s="28"/>
    </row>
    <row r="204" spans="1:8" ht="18" customHeight="1" x14ac:dyDescent="0.3">
      <c r="A204" s="22">
        <v>1754100000</v>
      </c>
      <c r="B204" s="22"/>
      <c r="C204" s="23" t="s">
        <v>89</v>
      </c>
      <c r="D204" s="27">
        <v>158112</v>
      </c>
      <c r="E204" s="27"/>
      <c r="F204" s="28"/>
      <c r="G204" s="28"/>
      <c r="H204" s="28"/>
    </row>
    <row r="205" spans="1:8" ht="18" customHeight="1" x14ac:dyDescent="0.3">
      <c r="A205" s="22">
        <v>1754300000</v>
      </c>
      <c r="B205" s="22"/>
      <c r="C205" s="23" t="s">
        <v>90</v>
      </c>
      <c r="D205" s="27">
        <v>79056</v>
      </c>
      <c r="E205" s="27"/>
      <c r="F205" s="28"/>
      <c r="G205" s="28"/>
      <c r="H205" s="28"/>
    </row>
    <row r="206" spans="1:8" ht="18" customHeight="1" x14ac:dyDescent="0.3">
      <c r="A206" s="22">
        <v>1754400000</v>
      </c>
      <c r="B206" s="22"/>
      <c r="C206" s="23" t="s">
        <v>91</v>
      </c>
      <c r="D206" s="27">
        <v>79056</v>
      </c>
      <c r="E206" s="27"/>
      <c r="F206" s="28"/>
      <c r="G206" s="28"/>
      <c r="H206" s="28"/>
    </row>
    <row r="207" spans="1:8" ht="18" customHeight="1" x14ac:dyDescent="0.3">
      <c r="A207" s="22">
        <v>1754500000</v>
      </c>
      <c r="B207" s="22"/>
      <c r="C207" s="23" t="s">
        <v>92</v>
      </c>
      <c r="D207" s="27">
        <v>58110</v>
      </c>
      <c r="E207" s="27"/>
      <c r="F207" s="28"/>
      <c r="G207" s="28"/>
      <c r="H207" s="28"/>
    </row>
    <row r="208" spans="1:8" ht="18" customHeight="1" x14ac:dyDescent="0.3">
      <c r="A208" s="22">
        <v>1754700000</v>
      </c>
      <c r="B208" s="22"/>
      <c r="C208" s="23" t="s">
        <v>14</v>
      </c>
      <c r="D208" s="27">
        <v>57579</v>
      </c>
      <c r="E208" s="27"/>
      <c r="F208" s="28"/>
      <c r="G208" s="28"/>
      <c r="H208" s="28"/>
    </row>
    <row r="209" spans="1:12" ht="18" customHeight="1" x14ac:dyDescent="0.3">
      <c r="A209" s="22">
        <v>1754800000</v>
      </c>
      <c r="B209" s="22"/>
      <c r="C209" s="23" t="s">
        <v>15</v>
      </c>
      <c r="D209" s="27">
        <v>57434</v>
      </c>
      <c r="E209" s="27"/>
      <c r="F209" s="28"/>
      <c r="G209" s="28"/>
      <c r="H209" s="28"/>
    </row>
    <row r="210" spans="1:12" ht="18" customHeight="1" x14ac:dyDescent="0.3">
      <c r="A210" s="22">
        <v>1755000000</v>
      </c>
      <c r="B210" s="22"/>
      <c r="C210" s="23" t="s">
        <v>17</v>
      </c>
      <c r="D210" s="27">
        <v>68289</v>
      </c>
      <c r="E210" s="27"/>
      <c r="F210" s="28"/>
      <c r="G210" s="28"/>
      <c r="H210" s="28"/>
    </row>
    <row r="211" spans="1:12" ht="18" customHeight="1" x14ac:dyDescent="0.3">
      <c r="A211" s="22">
        <v>1755100000</v>
      </c>
      <c r="B211" s="22"/>
      <c r="C211" s="23" t="s">
        <v>18</v>
      </c>
      <c r="D211" s="27">
        <v>59528</v>
      </c>
      <c r="E211" s="27"/>
      <c r="F211" s="28"/>
      <c r="G211" s="28"/>
      <c r="H211" s="28"/>
    </row>
    <row r="212" spans="1:12" ht="18" customHeight="1" x14ac:dyDescent="0.3">
      <c r="A212" s="22">
        <v>1755200000</v>
      </c>
      <c r="B212" s="22"/>
      <c r="C212" s="23" t="s">
        <v>19</v>
      </c>
      <c r="D212" s="27">
        <v>79056</v>
      </c>
      <c r="E212" s="27"/>
      <c r="F212" s="28"/>
      <c r="G212" s="28"/>
      <c r="H212" s="28"/>
    </row>
    <row r="213" spans="1:12" ht="18" customHeight="1" x14ac:dyDescent="0.3">
      <c r="A213" s="22">
        <v>1755400000</v>
      </c>
      <c r="B213" s="22"/>
      <c r="C213" s="23" t="s">
        <v>21</v>
      </c>
      <c r="D213" s="27">
        <v>39528</v>
      </c>
      <c r="E213" s="27"/>
      <c r="F213" s="28"/>
      <c r="G213" s="28"/>
      <c r="H213" s="28"/>
    </row>
    <row r="214" spans="1:12" ht="18" customHeight="1" x14ac:dyDescent="0.3">
      <c r="A214" s="22">
        <v>1755500000</v>
      </c>
      <c r="B214" s="22"/>
      <c r="C214" s="23" t="s">
        <v>22</v>
      </c>
      <c r="D214" s="27">
        <v>63700</v>
      </c>
      <c r="E214" s="27"/>
      <c r="F214" s="28"/>
      <c r="G214" s="28"/>
      <c r="H214" s="28"/>
    </row>
    <row r="215" spans="1:12" ht="18" customHeight="1" x14ac:dyDescent="0.3">
      <c r="A215" s="22">
        <v>1755600000</v>
      </c>
      <c r="B215" s="22"/>
      <c r="C215" s="23" t="s">
        <v>23</v>
      </c>
      <c r="D215" s="27">
        <v>61488</v>
      </c>
      <c r="E215" s="27"/>
      <c r="F215" s="28"/>
      <c r="G215" s="28"/>
      <c r="H215" s="28"/>
    </row>
    <row r="216" spans="1:12" ht="18" customHeight="1" x14ac:dyDescent="0.3">
      <c r="A216" s="22">
        <v>1755700000</v>
      </c>
      <c r="B216" s="22"/>
      <c r="C216" s="23" t="s">
        <v>24</v>
      </c>
      <c r="D216" s="27">
        <v>67569</v>
      </c>
      <c r="E216" s="27"/>
      <c r="F216" s="28"/>
      <c r="G216" s="28"/>
      <c r="H216" s="28"/>
    </row>
    <row r="217" spans="1:12" ht="18" customHeight="1" x14ac:dyDescent="0.3">
      <c r="A217" s="22">
        <v>1755900000</v>
      </c>
      <c r="B217" s="22"/>
      <c r="C217" s="23" t="s">
        <v>26</v>
      </c>
      <c r="D217" s="27">
        <v>58351</v>
      </c>
      <c r="E217" s="27"/>
      <c r="F217" s="28"/>
      <c r="G217" s="28"/>
      <c r="H217" s="28"/>
    </row>
    <row r="218" spans="1:12" ht="18" customHeight="1" x14ac:dyDescent="0.3">
      <c r="A218" s="22">
        <v>1756000000</v>
      </c>
      <c r="B218" s="22"/>
      <c r="C218" s="23" t="s">
        <v>27</v>
      </c>
      <c r="D218" s="27">
        <v>6757</v>
      </c>
      <c r="E218" s="27"/>
      <c r="F218" s="28"/>
      <c r="G218" s="28"/>
      <c r="H218" s="28"/>
    </row>
    <row r="219" spans="1:12" ht="18" customHeight="1" x14ac:dyDescent="0.3">
      <c r="A219" s="22">
        <v>1756100000</v>
      </c>
      <c r="B219" s="22"/>
      <c r="C219" s="23" t="s">
        <v>28</v>
      </c>
      <c r="D219" s="27">
        <v>70272</v>
      </c>
      <c r="E219" s="27"/>
      <c r="F219" s="28"/>
      <c r="G219" s="28"/>
      <c r="H219" s="28"/>
    </row>
    <row r="220" spans="1:12" ht="18" customHeight="1" x14ac:dyDescent="0.3">
      <c r="A220" s="22">
        <v>1756400000</v>
      </c>
      <c r="B220" s="22"/>
      <c r="C220" s="23" t="s">
        <v>31</v>
      </c>
      <c r="D220" s="27">
        <v>42569</v>
      </c>
      <c r="E220" s="27"/>
      <c r="F220" s="28"/>
      <c r="G220" s="28"/>
      <c r="H220" s="28"/>
    </row>
    <row r="221" spans="1:12" ht="18" customHeight="1" x14ac:dyDescent="0.3">
      <c r="A221" s="22">
        <v>1756500000</v>
      </c>
      <c r="B221" s="22"/>
      <c r="C221" s="23" t="s">
        <v>32</v>
      </c>
      <c r="D221" s="27">
        <v>77173</v>
      </c>
      <c r="E221" s="27"/>
      <c r="F221" s="28"/>
      <c r="G221" s="28"/>
      <c r="H221" s="28"/>
    </row>
    <row r="222" spans="1:12" ht="18" customHeight="1" x14ac:dyDescent="0.3">
      <c r="A222" s="22">
        <v>1756600000</v>
      </c>
      <c r="B222" s="22"/>
      <c r="C222" s="23" t="s">
        <v>33</v>
      </c>
      <c r="D222" s="27">
        <v>155408</v>
      </c>
      <c r="E222" s="27"/>
      <c r="F222" s="28"/>
      <c r="G222" s="28"/>
      <c r="H222" s="28"/>
    </row>
    <row r="223" spans="1:12" ht="116.25" customHeight="1" x14ac:dyDescent="0.3">
      <c r="A223" s="45" t="s">
        <v>138</v>
      </c>
      <c r="B223" s="38">
        <v>9535</v>
      </c>
      <c r="C223" s="48" t="s">
        <v>137</v>
      </c>
      <c r="D223" s="40">
        <f>SUM(D224:D231)</f>
        <v>3733508</v>
      </c>
      <c r="E223" s="40">
        <f t="shared" ref="E223:H223" si="2">SUM(E224:E231)</f>
        <v>23325817</v>
      </c>
      <c r="F223" s="40">
        <f t="shared" si="2"/>
        <v>0</v>
      </c>
      <c r="G223" s="40">
        <f t="shared" si="2"/>
        <v>0</v>
      </c>
      <c r="H223" s="40">
        <f t="shared" si="2"/>
        <v>0</v>
      </c>
      <c r="K223" s="5"/>
      <c r="L223" s="6"/>
    </row>
    <row r="224" spans="1:12" ht="18" customHeight="1" x14ac:dyDescent="0.3">
      <c r="A224" s="22">
        <v>1710000000</v>
      </c>
      <c r="B224" s="22"/>
      <c r="C224" s="23" t="s">
        <v>95</v>
      </c>
      <c r="D224" s="27"/>
      <c r="E224" s="27">
        <v>2176077</v>
      </c>
      <c r="F224" s="28"/>
      <c r="G224" s="28"/>
      <c r="H224" s="28"/>
      <c r="K224" s="3"/>
      <c r="L224" s="3"/>
    </row>
    <row r="225" spans="1:12" ht="18" customHeight="1" x14ac:dyDescent="0.3">
      <c r="A225" s="22">
        <v>1752400000</v>
      </c>
      <c r="B225" s="22"/>
      <c r="C225" s="23" t="s">
        <v>50</v>
      </c>
      <c r="D225" s="27">
        <v>1000207</v>
      </c>
      <c r="E225" s="27">
        <v>13860000</v>
      </c>
      <c r="F225" s="28"/>
      <c r="G225" s="28"/>
      <c r="H225" s="28"/>
      <c r="K225" s="3"/>
      <c r="L225" s="3"/>
    </row>
    <row r="226" spans="1:12" ht="18" customHeight="1" x14ac:dyDescent="0.3">
      <c r="A226" s="22">
        <v>1752600000</v>
      </c>
      <c r="B226" s="22"/>
      <c r="C226" s="23" t="s">
        <v>67</v>
      </c>
      <c r="D226" s="27"/>
      <c r="E226" s="27">
        <v>5714740</v>
      </c>
      <c r="F226" s="28"/>
      <c r="G226" s="28"/>
      <c r="H226" s="28"/>
    </row>
    <row r="227" spans="1:12" ht="18" customHeight="1" x14ac:dyDescent="0.3">
      <c r="A227" s="22">
        <v>1752900000</v>
      </c>
      <c r="B227" s="22"/>
      <c r="C227" s="23" t="s">
        <v>82</v>
      </c>
      <c r="D227" s="27">
        <v>120000</v>
      </c>
      <c r="E227" s="27"/>
      <c r="F227" s="28"/>
      <c r="G227" s="28"/>
      <c r="H227" s="28"/>
    </row>
    <row r="228" spans="1:12" ht="18" customHeight="1" x14ac:dyDescent="0.3">
      <c r="A228" s="22">
        <v>1753400000</v>
      </c>
      <c r="B228" s="22"/>
      <c r="C228" s="23" t="s">
        <v>68</v>
      </c>
      <c r="D228" s="27">
        <v>900000</v>
      </c>
      <c r="E228" s="27"/>
      <c r="F228" s="28"/>
      <c r="G228" s="28"/>
      <c r="H228" s="28"/>
    </row>
    <row r="229" spans="1:12" ht="18" customHeight="1" x14ac:dyDescent="0.3">
      <c r="A229" s="22">
        <v>1755500000</v>
      </c>
      <c r="B229" s="22"/>
      <c r="C229" s="23" t="s">
        <v>22</v>
      </c>
      <c r="D229" s="27">
        <v>113883</v>
      </c>
      <c r="E229" s="27"/>
      <c r="F229" s="28"/>
      <c r="G229" s="28"/>
      <c r="H229" s="28"/>
      <c r="L229" s="3"/>
    </row>
    <row r="230" spans="1:12" ht="18" customHeight="1" x14ac:dyDescent="0.3">
      <c r="A230" s="22">
        <v>1755800000</v>
      </c>
      <c r="B230" s="22"/>
      <c r="C230" s="23" t="s">
        <v>25</v>
      </c>
      <c r="D230" s="27">
        <v>490905</v>
      </c>
      <c r="E230" s="27"/>
      <c r="F230" s="28"/>
      <c r="G230" s="28"/>
      <c r="H230" s="28"/>
    </row>
    <row r="231" spans="1:12" ht="18" customHeight="1" x14ac:dyDescent="0.3">
      <c r="A231" s="22">
        <v>1756500000</v>
      </c>
      <c r="B231" s="22"/>
      <c r="C231" s="23" t="s">
        <v>32</v>
      </c>
      <c r="D231" s="27">
        <v>1108513</v>
      </c>
      <c r="E231" s="27">
        <v>1575000</v>
      </c>
      <c r="F231" s="28"/>
      <c r="G231" s="28"/>
      <c r="H231" s="28"/>
    </row>
    <row r="232" spans="1:12" ht="18" customHeight="1" x14ac:dyDescent="0.2">
      <c r="A232" s="45" t="s">
        <v>143</v>
      </c>
      <c r="B232" s="45">
        <v>9770</v>
      </c>
      <c r="C232" s="46" t="s">
        <v>35</v>
      </c>
      <c r="D232" s="40">
        <f>D233</f>
        <v>0</v>
      </c>
      <c r="E232" s="40">
        <f t="shared" ref="E232:H232" si="3">E233</f>
        <v>700000</v>
      </c>
      <c r="F232" s="40">
        <f t="shared" si="3"/>
        <v>0</v>
      </c>
      <c r="G232" s="40">
        <f t="shared" si="3"/>
        <v>0</v>
      </c>
      <c r="H232" s="40">
        <f t="shared" si="3"/>
        <v>0</v>
      </c>
    </row>
    <row r="233" spans="1:12" ht="16.5" customHeight="1" x14ac:dyDescent="0.3">
      <c r="A233" s="44">
        <v>1750400000</v>
      </c>
      <c r="B233" s="22"/>
      <c r="C233" s="23" t="s">
        <v>5</v>
      </c>
      <c r="D233" s="27"/>
      <c r="E233" s="27">
        <v>700000</v>
      </c>
      <c r="F233" s="49"/>
      <c r="G233" s="49"/>
      <c r="H233" s="49"/>
    </row>
    <row r="234" spans="1:12" ht="21" customHeight="1" x14ac:dyDescent="0.2">
      <c r="A234" s="45">
        <v>3719770</v>
      </c>
      <c r="B234" s="45">
        <v>9770</v>
      </c>
      <c r="C234" s="46" t="s">
        <v>35</v>
      </c>
      <c r="D234" s="40">
        <f>D235+D236+D237+D238</f>
        <v>1195744</v>
      </c>
      <c r="E234" s="40">
        <f t="shared" ref="E234:H234" si="4">E235+E236+E237+E238</f>
        <v>1300000</v>
      </c>
      <c r="F234" s="40">
        <f t="shared" si="4"/>
        <v>1400000</v>
      </c>
      <c r="G234" s="40">
        <f t="shared" si="4"/>
        <v>1500000</v>
      </c>
      <c r="H234" s="40">
        <f t="shared" si="4"/>
        <v>1600000</v>
      </c>
      <c r="K234" s="5"/>
      <c r="L234" s="6"/>
    </row>
    <row r="235" spans="1:12" ht="16.5" customHeight="1" x14ac:dyDescent="0.3">
      <c r="A235" s="22">
        <v>1730520000</v>
      </c>
      <c r="B235" s="22"/>
      <c r="C235" s="23" t="s">
        <v>0</v>
      </c>
      <c r="D235" s="27">
        <v>296800</v>
      </c>
      <c r="E235" s="27">
        <v>325000</v>
      </c>
      <c r="F235" s="49">
        <v>350000</v>
      </c>
      <c r="G235" s="49">
        <v>375000</v>
      </c>
      <c r="H235" s="49">
        <v>400000</v>
      </c>
      <c r="K235" s="3"/>
    </row>
    <row r="236" spans="1:12" ht="16.5" customHeight="1" x14ac:dyDescent="0.3">
      <c r="A236" s="22">
        <v>1731420000</v>
      </c>
      <c r="B236" s="22"/>
      <c r="C236" s="23" t="s">
        <v>1</v>
      </c>
      <c r="D236" s="27">
        <v>300000</v>
      </c>
      <c r="E236" s="27">
        <v>325000</v>
      </c>
      <c r="F236" s="49">
        <v>350000</v>
      </c>
      <c r="G236" s="49">
        <v>375000</v>
      </c>
      <c r="H236" s="49">
        <v>400000</v>
      </c>
    </row>
    <row r="237" spans="1:12" ht="16.5" customHeight="1" x14ac:dyDescent="0.3">
      <c r="A237" s="22">
        <v>1731620000</v>
      </c>
      <c r="B237" s="22"/>
      <c r="C237" s="23" t="s">
        <v>2</v>
      </c>
      <c r="D237" s="27">
        <v>298944</v>
      </c>
      <c r="E237" s="27">
        <v>325000</v>
      </c>
      <c r="F237" s="49">
        <v>350000</v>
      </c>
      <c r="G237" s="49">
        <v>375000</v>
      </c>
      <c r="H237" s="49">
        <v>400000</v>
      </c>
    </row>
    <row r="238" spans="1:12" ht="16.5" customHeight="1" x14ac:dyDescent="0.3">
      <c r="A238" s="22">
        <v>1731720000</v>
      </c>
      <c r="B238" s="22"/>
      <c r="C238" s="23" t="s">
        <v>53</v>
      </c>
      <c r="D238" s="27">
        <v>300000</v>
      </c>
      <c r="E238" s="27">
        <v>325000</v>
      </c>
      <c r="F238" s="49">
        <v>350000</v>
      </c>
      <c r="G238" s="49">
        <v>375000</v>
      </c>
      <c r="H238" s="49">
        <v>400000</v>
      </c>
    </row>
    <row r="239" spans="1:12" ht="61.5" customHeight="1" x14ac:dyDescent="0.2">
      <c r="A239" s="45" t="s">
        <v>108</v>
      </c>
      <c r="B239" s="45" t="s">
        <v>104</v>
      </c>
      <c r="C239" s="46" t="s">
        <v>105</v>
      </c>
      <c r="D239" s="40">
        <f>D240</f>
        <v>28917487</v>
      </c>
      <c r="E239" s="40">
        <f>E240</f>
        <v>172700087</v>
      </c>
      <c r="F239" s="40">
        <f>F240</f>
        <v>154000000</v>
      </c>
      <c r="G239" s="40">
        <f>G240</f>
        <v>154700000</v>
      </c>
      <c r="H239" s="40">
        <f>H240</f>
        <v>155400000</v>
      </c>
      <c r="K239" s="5"/>
      <c r="L239" s="10"/>
    </row>
    <row r="240" spans="1:12" ht="16.5" customHeight="1" x14ac:dyDescent="0.2">
      <c r="A240" s="50" t="s">
        <v>107</v>
      </c>
      <c r="B240" s="50"/>
      <c r="C240" s="26" t="s">
        <v>106</v>
      </c>
      <c r="D240" s="21">
        <v>28917487</v>
      </c>
      <c r="E240" s="21">
        <v>172700087</v>
      </c>
      <c r="F240" s="21">
        <v>154000000</v>
      </c>
      <c r="G240" s="21">
        <v>154700000</v>
      </c>
      <c r="H240" s="21">
        <v>155400000</v>
      </c>
      <c r="K240" s="3"/>
    </row>
    <row r="241" spans="1:11" ht="59.25" customHeight="1" x14ac:dyDescent="0.2">
      <c r="A241" s="45" t="s">
        <v>109</v>
      </c>
      <c r="B241" s="45" t="s">
        <v>104</v>
      </c>
      <c r="C241" s="46" t="s">
        <v>105</v>
      </c>
      <c r="D241" s="40">
        <f>D242</f>
        <v>3155977</v>
      </c>
      <c r="E241" s="40">
        <f>E242</f>
        <v>700395</v>
      </c>
      <c r="F241" s="40">
        <f>F242</f>
        <v>0</v>
      </c>
      <c r="G241" s="40">
        <f>G242</f>
        <v>0</v>
      </c>
      <c r="H241" s="40">
        <f>H242</f>
        <v>0</v>
      </c>
      <c r="K241" s="7"/>
    </row>
    <row r="242" spans="1:11" ht="16.5" customHeight="1" x14ac:dyDescent="0.2">
      <c r="A242" s="50" t="s">
        <v>107</v>
      </c>
      <c r="B242" s="50"/>
      <c r="C242" s="26" t="s">
        <v>106</v>
      </c>
      <c r="D242" s="21">
        <v>3155977</v>
      </c>
      <c r="E242" s="21">
        <v>700395</v>
      </c>
      <c r="F242" s="21"/>
      <c r="G242" s="21"/>
      <c r="H242" s="21"/>
    </row>
    <row r="243" spans="1:11" ht="64.5" customHeight="1" x14ac:dyDescent="0.2">
      <c r="A243" s="45" t="s">
        <v>110</v>
      </c>
      <c r="B243" s="45" t="s">
        <v>104</v>
      </c>
      <c r="C243" s="46" t="s">
        <v>105</v>
      </c>
      <c r="D243" s="40">
        <f>D244</f>
        <v>6476331</v>
      </c>
      <c r="E243" s="40">
        <f>E244</f>
        <v>3695581</v>
      </c>
      <c r="F243" s="40">
        <f>F244</f>
        <v>1000000</v>
      </c>
      <c r="G243" s="40">
        <f>G244</f>
        <v>1100000</v>
      </c>
      <c r="H243" s="40">
        <f>H244</f>
        <v>1200000</v>
      </c>
      <c r="K243" s="3"/>
    </row>
    <row r="244" spans="1:11" ht="16.5" customHeight="1" x14ac:dyDescent="0.2">
      <c r="A244" s="50" t="s">
        <v>107</v>
      </c>
      <c r="B244" s="50"/>
      <c r="C244" s="26" t="s">
        <v>106</v>
      </c>
      <c r="D244" s="21">
        <v>6476331</v>
      </c>
      <c r="E244" s="21">
        <v>3695581</v>
      </c>
      <c r="F244" s="21">
        <v>1000000</v>
      </c>
      <c r="G244" s="21">
        <v>1100000</v>
      </c>
      <c r="H244" s="21">
        <v>1200000</v>
      </c>
    </row>
    <row r="245" spans="1:11" ht="59.25" customHeight="1" x14ac:dyDescent="0.2">
      <c r="A245" s="45" t="s">
        <v>111</v>
      </c>
      <c r="B245" s="45" t="s">
        <v>104</v>
      </c>
      <c r="C245" s="46" t="s">
        <v>105</v>
      </c>
      <c r="D245" s="40">
        <f>D246</f>
        <v>4199700</v>
      </c>
      <c r="E245" s="40">
        <f>E246</f>
        <v>694647</v>
      </c>
      <c r="F245" s="40">
        <f>F246</f>
        <v>0</v>
      </c>
      <c r="G245" s="40">
        <f>G246</f>
        <v>0</v>
      </c>
      <c r="H245" s="40">
        <f>H246</f>
        <v>0</v>
      </c>
      <c r="K245" s="3"/>
    </row>
    <row r="246" spans="1:11" ht="16.5" customHeight="1" x14ac:dyDescent="0.2">
      <c r="A246" s="50" t="s">
        <v>107</v>
      </c>
      <c r="B246" s="50"/>
      <c r="C246" s="26" t="s">
        <v>106</v>
      </c>
      <c r="D246" s="21">
        <v>4199700</v>
      </c>
      <c r="E246" s="21">
        <v>694647</v>
      </c>
      <c r="F246" s="21"/>
      <c r="G246" s="21"/>
      <c r="H246" s="21"/>
    </row>
    <row r="247" spans="1:11" ht="55.5" customHeight="1" x14ac:dyDescent="0.2">
      <c r="A247" s="45" t="s">
        <v>112</v>
      </c>
      <c r="B247" s="45" t="s">
        <v>104</v>
      </c>
      <c r="C247" s="46" t="s">
        <v>105</v>
      </c>
      <c r="D247" s="40">
        <f>D248</f>
        <v>955300</v>
      </c>
      <c r="E247" s="40">
        <f>E248</f>
        <v>269090</v>
      </c>
      <c r="F247" s="40">
        <f>F248</f>
        <v>0</v>
      </c>
      <c r="G247" s="40">
        <f>G248</f>
        <v>0</v>
      </c>
      <c r="H247" s="40">
        <f>H248</f>
        <v>0</v>
      </c>
    </row>
    <row r="248" spans="1:11" ht="16.5" customHeight="1" x14ac:dyDescent="0.2">
      <c r="A248" s="50" t="s">
        <v>107</v>
      </c>
      <c r="B248" s="50"/>
      <c r="C248" s="26" t="s">
        <v>106</v>
      </c>
      <c r="D248" s="21">
        <v>955300</v>
      </c>
      <c r="E248" s="21">
        <v>269090</v>
      </c>
      <c r="F248" s="21"/>
      <c r="G248" s="21"/>
      <c r="H248" s="21"/>
    </row>
    <row r="249" spans="1:11" ht="55.5" customHeight="1" x14ac:dyDescent="0.2">
      <c r="A249" s="45" t="s">
        <v>113</v>
      </c>
      <c r="B249" s="45" t="s">
        <v>104</v>
      </c>
      <c r="C249" s="46" t="s">
        <v>105</v>
      </c>
      <c r="D249" s="40">
        <f>D250</f>
        <v>2512900</v>
      </c>
      <c r="E249" s="40">
        <f>E250</f>
        <v>821369</v>
      </c>
      <c r="F249" s="40">
        <f>F250</f>
        <v>0</v>
      </c>
      <c r="G249" s="40">
        <f>G250</f>
        <v>0</v>
      </c>
      <c r="H249" s="40">
        <f>H250</f>
        <v>0</v>
      </c>
    </row>
    <row r="250" spans="1:11" ht="16.5" customHeight="1" x14ac:dyDescent="0.2">
      <c r="A250" s="50" t="s">
        <v>107</v>
      </c>
      <c r="B250" s="50"/>
      <c r="C250" s="26" t="s">
        <v>106</v>
      </c>
      <c r="D250" s="21">
        <v>2512900</v>
      </c>
      <c r="E250" s="21">
        <v>821369</v>
      </c>
      <c r="F250" s="21"/>
      <c r="G250" s="21"/>
      <c r="H250" s="21"/>
    </row>
    <row r="251" spans="1:11" ht="62.25" customHeight="1" x14ac:dyDescent="0.2">
      <c r="A251" s="45" t="s">
        <v>114</v>
      </c>
      <c r="B251" s="45" t="s">
        <v>104</v>
      </c>
      <c r="C251" s="46" t="s">
        <v>105</v>
      </c>
      <c r="D251" s="40">
        <f>D252</f>
        <v>1995500</v>
      </c>
      <c r="E251" s="40">
        <f>E252</f>
        <v>507448</v>
      </c>
      <c r="F251" s="40">
        <f>F252</f>
        <v>0</v>
      </c>
      <c r="G251" s="40">
        <f>G252</f>
        <v>0</v>
      </c>
      <c r="H251" s="40">
        <f>H252</f>
        <v>0</v>
      </c>
    </row>
    <row r="252" spans="1:11" ht="16.5" customHeight="1" x14ac:dyDescent="0.2">
      <c r="A252" s="50" t="s">
        <v>107</v>
      </c>
      <c r="B252" s="50"/>
      <c r="C252" s="26" t="s">
        <v>106</v>
      </c>
      <c r="D252" s="21">
        <v>1995500</v>
      </c>
      <c r="E252" s="21">
        <v>507448</v>
      </c>
      <c r="F252" s="21"/>
      <c r="G252" s="21"/>
      <c r="H252" s="21"/>
    </row>
    <row r="253" spans="1:11" ht="63" customHeight="1" x14ac:dyDescent="0.2">
      <c r="A253" s="45" t="s">
        <v>115</v>
      </c>
      <c r="B253" s="45" t="s">
        <v>104</v>
      </c>
      <c r="C253" s="46" t="s">
        <v>105</v>
      </c>
      <c r="D253" s="40">
        <f>D254</f>
        <v>3078100</v>
      </c>
      <c r="E253" s="40">
        <f>E254</f>
        <v>894847</v>
      </c>
      <c r="F253" s="40">
        <f>F254</f>
        <v>0</v>
      </c>
      <c r="G253" s="40">
        <f>G254</f>
        <v>0</v>
      </c>
      <c r="H253" s="40">
        <f>H254</f>
        <v>0</v>
      </c>
    </row>
    <row r="254" spans="1:11" ht="16.5" customHeight="1" x14ac:dyDescent="0.2">
      <c r="A254" s="50" t="s">
        <v>107</v>
      </c>
      <c r="B254" s="50"/>
      <c r="C254" s="26" t="s">
        <v>106</v>
      </c>
      <c r="D254" s="21">
        <v>3078100</v>
      </c>
      <c r="E254" s="21">
        <v>894847</v>
      </c>
      <c r="F254" s="21"/>
      <c r="G254" s="21"/>
      <c r="H254" s="21"/>
    </row>
    <row r="255" spans="1:11" ht="54" customHeight="1" x14ac:dyDescent="0.2">
      <c r="A255" s="45" t="s">
        <v>116</v>
      </c>
      <c r="B255" s="45" t="s">
        <v>104</v>
      </c>
      <c r="C255" s="46" t="s">
        <v>105</v>
      </c>
      <c r="D255" s="40">
        <f>D256</f>
        <v>2074000</v>
      </c>
      <c r="E255" s="40">
        <f>E256</f>
        <v>591876</v>
      </c>
      <c r="F255" s="40">
        <f>F256</f>
        <v>0</v>
      </c>
      <c r="G255" s="40">
        <f>G256</f>
        <v>0</v>
      </c>
      <c r="H255" s="40">
        <f>H256</f>
        <v>0</v>
      </c>
    </row>
    <row r="256" spans="1:11" ht="16.5" customHeight="1" x14ac:dyDescent="0.2">
      <c r="A256" s="50" t="s">
        <v>107</v>
      </c>
      <c r="B256" s="50"/>
      <c r="C256" s="26" t="s">
        <v>106</v>
      </c>
      <c r="D256" s="21">
        <v>2074000</v>
      </c>
      <c r="E256" s="21">
        <v>591876</v>
      </c>
      <c r="F256" s="21"/>
      <c r="G256" s="21"/>
      <c r="H256" s="21"/>
    </row>
    <row r="257" spans="1:8" ht="61.5" customHeight="1" x14ac:dyDescent="0.2">
      <c r="A257" s="45" t="s">
        <v>117</v>
      </c>
      <c r="B257" s="45" t="s">
        <v>104</v>
      </c>
      <c r="C257" s="46" t="s">
        <v>105</v>
      </c>
      <c r="D257" s="40">
        <f>D258</f>
        <v>3399800</v>
      </c>
      <c r="E257" s="40">
        <f>E258</f>
        <v>727626</v>
      </c>
      <c r="F257" s="40">
        <f>F258</f>
        <v>0</v>
      </c>
      <c r="G257" s="40">
        <f>G258</f>
        <v>0</v>
      </c>
      <c r="H257" s="40">
        <f>H258</f>
        <v>0</v>
      </c>
    </row>
    <row r="258" spans="1:8" ht="16.5" customHeight="1" x14ac:dyDescent="0.2">
      <c r="A258" s="50" t="s">
        <v>107</v>
      </c>
      <c r="B258" s="50"/>
      <c r="C258" s="26" t="s">
        <v>106</v>
      </c>
      <c r="D258" s="21">
        <v>3399800</v>
      </c>
      <c r="E258" s="21">
        <v>727626</v>
      </c>
      <c r="F258" s="21"/>
      <c r="G258" s="21"/>
      <c r="H258" s="21"/>
    </row>
    <row r="259" spans="1:8" ht="65.25" customHeight="1" x14ac:dyDescent="0.2">
      <c r="A259" s="45" t="s">
        <v>118</v>
      </c>
      <c r="B259" s="45" t="s">
        <v>104</v>
      </c>
      <c r="C259" s="46" t="s">
        <v>105</v>
      </c>
      <c r="D259" s="40">
        <f>D260</f>
        <v>2307000</v>
      </c>
      <c r="E259" s="40">
        <f>E260</f>
        <v>995396</v>
      </c>
      <c r="F259" s="40">
        <f>F260</f>
        <v>0</v>
      </c>
      <c r="G259" s="40">
        <f>G260</f>
        <v>0</v>
      </c>
      <c r="H259" s="40">
        <f>H260</f>
        <v>0</v>
      </c>
    </row>
    <row r="260" spans="1:8" ht="16.5" customHeight="1" x14ac:dyDescent="0.2">
      <c r="A260" s="50" t="s">
        <v>107</v>
      </c>
      <c r="B260" s="50"/>
      <c r="C260" s="26" t="s">
        <v>106</v>
      </c>
      <c r="D260" s="21">
        <v>2307000</v>
      </c>
      <c r="E260" s="21">
        <v>995396</v>
      </c>
      <c r="F260" s="21"/>
      <c r="G260" s="21"/>
      <c r="H260" s="21"/>
    </row>
    <row r="261" spans="1:8" ht="69.75" customHeight="1" x14ac:dyDescent="0.2">
      <c r="A261" s="45" t="s">
        <v>119</v>
      </c>
      <c r="B261" s="45" t="s">
        <v>104</v>
      </c>
      <c r="C261" s="46" t="s">
        <v>105</v>
      </c>
      <c r="D261" s="40">
        <f>D262</f>
        <v>1521759</v>
      </c>
      <c r="E261" s="40">
        <f>E262</f>
        <v>556722</v>
      </c>
      <c r="F261" s="40">
        <f>F262</f>
        <v>0</v>
      </c>
      <c r="G261" s="40">
        <f>G262</f>
        <v>0</v>
      </c>
      <c r="H261" s="40">
        <f>H262</f>
        <v>0</v>
      </c>
    </row>
    <row r="262" spans="1:8" ht="16.5" customHeight="1" x14ac:dyDescent="0.2">
      <c r="A262" s="50" t="s">
        <v>107</v>
      </c>
      <c r="B262" s="50"/>
      <c r="C262" s="26" t="s">
        <v>106</v>
      </c>
      <c r="D262" s="21">
        <v>1521759</v>
      </c>
      <c r="E262" s="21">
        <v>556722</v>
      </c>
      <c r="F262" s="21"/>
      <c r="G262" s="21"/>
      <c r="H262" s="21"/>
    </row>
    <row r="263" spans="1:8" ht="57" customHeight="1" x14ac:dyDescent="0.2">
      <c r="A263" s="45" t="s">
        <v>120</v>
      </c>
      <c r="B263" s="45" t="s">
        <v>104</v>
      </c>
      <c r="C263" s="46" t="s">
        <v>105</v>
      </c>
      <c r="D263" s="40">
        <f>D264</f>
        <v>3538600</v>
      </c>
      <c r="E263" s="40">
        <f>E264</f>
        <v>830762</v>
      </c>
      <c r="F263" s="40">
        <f>F264</f>
        <v>0</v>
      </c>
      <c r="G263" s="40">
        <f>G264</f>
        <v>0</v>
      </c>
      <c r="H263" s="40">
        <f>H264</f>
        <v>0</v>
      </c>
    </row>
    <row r="264" spans="1:8" ht="16.5" customHeight="1" x14ac:dyDescent="0.2">
      <c r="A264" s="50" t="s">
        <v>107</v>
      </c>
      <c r="B264" s="50"/>
      <c r="C264" s="26" t="s">
        <v>106</v>
      </c>
      <c r="D264" s="21">
        <v>3538600</v>
      </c>
      <c r="E264" s="21">
        <v>830762</v>
      </c>
      <c r="F264" s="21"/>
      <c r="G264" s="21"/>
      <c r="H264" s="21"/>
    </row>
    <row r="265" spans="1:8" ht="66" customHeight="1" x14ac:dyDescent="0.2">
      <c r="A265" s="45" t="s">
        <v>121</v>
      </c>
      <c r="B265" s="45" t="s">
        <v>104</v>
      </c>
      <c r="C265" s="46" t="s">
        <v>105</v>
      </c>
      <c r="D265" s="40">
        <f>D266</f>
        <v>3223900</v>
      </c>
      <c r="E265" s="40">
        <f>E266</f>
        <v>595041</v>
      </c>
      <c r="F265" s="40">
        <f>F266</f>
        <v>0</v>
      </c>
      <c r="G265" s="40">
        <f>G266</f>
        <v>0</v>
      </c>
      <c r="H265" s="40">
        <f>H266</f>
        <v>0</v>
      </c>
    </row>
    <row r="266" spans="1:8" ht="16.5" customHeight="1" x14ac:dyDescent="0.2">
      <c r="A266" s="50" t="s">
        <v>107</v>
      </c>
      <c r="B266" s="50"/>
      <c r="C266" s="26" t="s">
        <v>106</v>
      </c>
      <c r="D266" s="21">
        <v>3223900</v>
      </c>
      <c r="E266" s="21">
        <v>595041</v>
      </c>
      <c r="F266" s="21"/>
      <c r="G266" s="21"/>
      <c r="H266" s="21"/>
    </row>
    <row r="267" spans="1:8" ht="66.75" customHeight="1" x14ac:dyDescent="0.2">
      <c r="A267" s="45" t="s">
        <v>122</v>
      </c>
      <c r="B267" s="45" t="s">
        <v>104</v>
      </c>
      <c r="C267" s="46" t="s">
        <v>105</v>
      </c>
      <c r="D267" s="40">
        <f>D268</f>
        <v>1775800</v>
      </c>
      <c r="E267" s="40">
        <f>E268</f>
        <v>423876</v>
      </c>
      <c r="F267" s="40">
        <f>F268</f>
        <v>0</v>
      </c>
      <c r="G267" s="40">
        <f>G268</f>
        <v>0</v>
      </c>
      <c r="H267" s="40">
        <f>H268</f>
        <v>0</v>
      </c>
    </row>
    <row r="268" spans="1:8" ht="16.5" customHeight="1" x14ac:dyDescent="0.2">
      <c r="A268" s="50" t="s">
        <v>107</v>
      </c>
      <c r="B268" s="50"/>
      <c r="C268" s="26" t="s">
        <v>106</v>
      </c>
      <c r="D268" s="21">
        <v>1775800</v>
      </c>
      <c r="E268" s="21">
        <v>423876</v>
      </c>
      <c r="F268" s="21"/>
      <c r="G268" s="21"/>
      <c r="H268" s="21"/>
    </row>
    <row r="269" spans="1:8" ht="65.25" customHeight="1" x14ac:dyDescent="0.2">
      <c r="A269" s="45" t="s">
        <v>123</v>
      </c>
      <c r="B269" s="45" t="s">
        <v>104</v>
      </c>
      <c r="C269" s="46" t="s">
        <v>105</v>
      </c>
      <c r="D269" s="40">
        <f>D270</f>
        <v>6831166</v>
      </c>
      <c r="E269" s="40">
        <f>E270</f>
        <v>2001897</v>
      </c>
      <c r="F269" s="40">
        <f>F270</f>
        <v>0</v>
      </c>
      <c r="G269" s="40">
        <f>G270</f>
        <v>0</v>
      </c>
      <c r="H269" s="40">
        <f>H270</f>
        <v>0</v>
      </c>
    </row>
    <row r="270" spans="1:8" ht="16.5" customHeight="1" x14ac:dyDescent="0.2">
      <c r="A270" s="50" t="s">
        <v>107</v>
      </c>
      <c r="B270" s="50"/>
      <c r="C270" s="26" t="s">
        <v>106</v>
      </c>
      <c r="D270" s="21">
        <v>6831166</v>
      </c>
      <c r="E270" s="21">
        <v>2001897</v>
      </c>
      <c r="F270" s="21"/>
      <c r="G270" s="21"/>
      <c r="H270" s="21"/>
    </row>
    <row r="271" spans="1:8" ht="57.75" customHeight="1" x14ac:dyDescent="0.2">
      <c r="A271" s="45" t="s">
        <v>124</v>
      </c>
      <c r="B271" s="45" t="s">
        <v>104</v>
      </c>
      <c r="C271" s="46" t="s">
        <v>105</v>
      </c>
      <c r="D271" s="40">
        <f>D272</f>
        <v>2703348</v>
      </c>
      <c r="E271" s="40">
        <f t="shared" ref="E271:H271" si="5">E272</f>
        <v>1644853</v>
      </c>
      <c r="F271" s="40">
        <f t="shared" si="5"/>
        <v>0</v>
      </c>
      <c r="G271" s="40">
        <f t="shared" si="5"/>
        <v>0</v>
      </c>
      <c r="H271" s="40">
        <f t="shared" si="5"/>
        <v>0</v>
      </c>
    </row>
    <row r="272" spans="1:8" ht="16.5" customHeight="1" x14ac:dyDescent="0.2">
      <c r="A272" s="50" t="s">
        <v>107</v>
      </c>
      <c r="B272" s="50"/>
      <c r="C272" s="26" t="s">
        <v>106</v>
      </c>
      <c r="D272" s="21">
        <v>2703348</v>
      </c>
      <c r="E272" s="21">
        <v>1644853</v>
      </c>
      <c r="F272" s="21"/>
      <c r="G272" s="21"/>
      <c r="H272" s="21"/>
    </row>
    <row r="273" spans="1:11" ht="27" customHeight="1" x14ac:dyDescent="0.2">
      <c r="A273" s="63" t="s">
        <v>160</v>
      </c>
      <c r="B273" s="63"/>
      <c r="C273" s="63"/>
      <c r="D273" s="63"/>
      <c r="E273" s="63"/>
      <c r="F273" s="63"/>
      <c r="G273" s="63"/>
      <c r="H273" s="63"/>
    </row>
    <row r="274" spans="1:11" ht="54.75" customHeight="1" x14ac:dyDescent="0.2">
      <c r="A274" s="45" t="s">
        <v>46</v>
      </c>
      <c r="B274" s="45" t="s">
        <v>144</v>
      </c>
      <c r="C274" s="51" t="s">
        <v>145</v>
      </c>
      <c r="D274" s="40">
        <f>D275</f>
        <v>0</v>
      </c>
      <c r="E274" s="40">
        <f t="shared" ref="E274:H274" si="6">E275</f>
        <v>22727000</v>
      </c>
      <c r="F274" s="40">
        <f t="shared" si="6"/>
        <v>0</v>
      </c>
      <c r="G274" s="40">
        <f t="shared" si="6"/>
        <v>0</v>
      </c>
      <c r="H274" s="40">
        <f t="shared" si="6"/>
        <v>0</v>
      </c>
    </row>
    <row r="275" spans="1:11" ht="17.25" customHeight="1" x14ac:dyDescent="0.3">
      <c r="A275" s="22">
        <v>1710000000</v>
      </c>
      <c r="B275" s="22"/>
      <c r="C275" s="23" t="s">
        <v>95</v>
      </c>
      <c r="D275" s="27"/>
      <c r="E275" s="27">
        <v>22727000</v>
      </c>
      <c r="F275" s="23"/>
      <c r="G275" s="22"/>
      <c r="H275" s="29"/>
    </row>
    <row r="276" spans="1:11" ht="67.5" customHeight="1" x14ac:dyDescent="0.2">
      <c r="A276" s="45" t="s">
        <v>44</v>
      </c>
      <c r="B276" s="45" t="s">
        <v>62</v>
      </c>
      <c r="C276" s="51" t="s">
        <v>63</v>
      </c>
      <c r="D276" s="40">
        <f>SUM(D277:D340)</f>
        <v>42607221</v>
      </c>
      <c r="E276" s="40">
        <f>SUM(E277:E340)</f>
        <v>0</v>
      </c>
      <c r="F276" s="40">
        <f>SUM(F277:F282)</f>
        <v>0</v>
      </c>
      <c r="G276" s="40">
        <f>SUM(G277:G282)</f>
        <v>0</v>
      </c>
      <c r="H276" s="40">
        <f>SUM(H277:H282)</f>
        <v>0</v>
      </c>
      <c r="K276" s="5"/>
    </row>
    <row r="277" spans="1:11" ht="16.5" customHeight="1" x14ac:dyDescent="0.3">
      <c r="A277" s="22">
        <v>1750100000</v>
      </c>
      <c r="B277" s="22"/>
      <c r="C277" s="23" t="s">
        <v>3</v>
      </c>
      <c r="D277" s="27"/>
      <c r="E277" s="27"/>
      <c r="F277" s="23"/>
      <c r="G277" s="22"/>
      <c r="H277" s="29"/>
      <c r="K277" s="3"/>
    </row>
    <row r="278" spans="1:11" ht="16.5" customHeight="1" x14ac:dyDescent="0.3">
      <c r="A278" s="22">
        <v>1750200000</v>
      </c>
      <c r="B278" s="22"/>
      <c r="C278" s="23" t="s">
        <v>64</v>
      </c>
      <c r="D278" s="27"/>
      <c r="E278" s="27"/>
      <c r="F278" s="23"/>
      <c r="G278" s="29"/>
      <c r="H278" s="29"/>
      <c r="K278" s="3"/>
    </row>
    <row r="279" spans="1:11" ht="16.5" customHeight="1" x14ac:dyDescent="0.3">
      <c r="A279" s="22">
        <v>1750300000</v>
      </c>
      <c r="B279" s="22"/>
      <c r="C279" s="23" t="s">
        <v>4</v>
      </c>
      <c r="D279" s="27">
        <v>1499995</v>
      </c>
      <c r="E279" s="27"/>
      <c r="F279" s="23"/>
      <c r="G279" s="29"/>
      <c r="H279" s="29"/>
    </row>
    <row r="280" spans="1:11" ht="16.5" customHeight="1" x14ac:dyDescent="0.3">
      <c r="A280" s="22">
        <v>1750400000</v>
      </c>
      <c r="B280" s="22"/>
      <c r="C280" s="23" t="s">
        <v>5</v>
      </c>
      <c r="D280" s="27"/>
      <c r="E280" s="27"/>
      <c r="F280" s="23"/>
      <c r="G280" s="29"/>
      <c r="H280" s="29"/>
    </row>
    <row r="281" spans="1:11" ht="16.5" customHeight="1" x14ac:dyDescent="0.3">
      <c r="A281" s="22">
        <v>1750500000</v>
      </c>
      <c r="B281" s="22"/>
      <c r="C281" s="23" t="s">
        <v>70</v>
      </c>
      <c r="D281" s="27"/>
      <c r="E281" s="27"/>
      <c r="F281" s="23"/>
      <c r="G281" s="29"/>
      <c r="H281" s="29"/>
      <c r="K281" s="3"/>
    </row>
    <row r="282" spans="1:11" ht="16.5" customHeight="1" x14ac:dyDescent="0.3">
      <c r="A282" s="22">
        <v>1750600000</v>
      </c>
      <c r="B282" s="22"/>
      <c r="C282" s="23" t="s">
        <v>47</v>
      </c>
      <c r="D282" s="27">
        <v>571524</v>
      </c>
      <c r="E282" s="27"/>
      <c r="F282" s="23"/>
      <c r="G282" s="29"/>
      <c r="H282" s="29"/>
    </row>
    <row r="283" spans="1:11" ht="16.5" customHeight="1" x14ac:dyDescent="0.3">
      <c r="A283" s="22">
        <v>1750700000</v>
      </c>
      <c r="B283" s="22"/>
      <c r="C283" s="23" t="s">
        <v>6</v>
      </c>
      <c r="D283" s="27"/>
      <c r="E283" s="27"/>
      <c r="F283" s="23"/>
      <c r="G283" s="29"/>
      <c r="H283" s="29"/>
    </row>
    <row r="284" spans="1:11" ht="16.5" customHeight="1" x14ac:dyDescent="0.3">
      <c r="A284" s="22">
        <v>1750800000</v>
      </c>
      <c r="B284" s="22"/>
      <c r="C284" s="23" t="s">
        <v>71</v>
      </c>
      <c r="D284" s="27"/>
      <c r="E284" s="27"/>
      <c r="F284" s="23"/>
      <c r="G284" s="29"/>
      <c r="H284" s="29"/>
    </row>
    <row r="285" spans="1:11" ht="16.5" customHeight="1" x14ac:dyDescent="0.3">
      <c r="A285" s="22">
        <v>1750900000</v>
      </c>
      <c r="B285" s="22"/>
      <c r="C285" s="23" t="s">
        <v>72</v>
      </c>
      <c r="D285" s="27"/>
      <c r="E285" s="27"/>
      <c r="F285" s="23"/>
      <c r="G285" s="29"/>
      <c r="H285" s="29"/>
    </row>
    <row r="286" spans="1:11" ht="16.5" customHeight="1" x14ac:dyDescent="0.3">
      <c r="A286" s="22">
        <v>1751000000</v>
      </c>
      <c r="B286" s="22"/>
      <c r="C286" s="23" t="s">
        <v>73</v>
      </c>
      <c r="D286" s="27"/>
      <c r="E286" s="27"/>
      <c r="F286" s="23"/>
      <c r="G286" s="29"/>
      <c r="H286" s="29"/>
    </row>
    <row r="287" spans="1:11" ht="16.5" customHeight="1" x14ac:dyDescent="0.3">
      <c r="A287" s="22">
        <v>1751100000</v>
      </c>
      <c r="B287" s="22"/>
      <c r="C287" s="23" t="s">
        <v>74</v>
      </c>
      <c r="D287" s="27"/>
      <c r="E287" s="27"/>
      <c r="F287" s="23"/>
      <c r="G287" s="29"/>
      <c r="H287" s="29"/>
    </row>
    <row r="288" spans="1:11" ht="16.5" customHeight="1" x14ac:dyDescent="0.3">
      <c r="A288" s="22">
        <v>1751200000</v>
      </c>
      <c r="B288" s="22"/>
      <c r="C288" s="23" t="s">
        <v>75</v>
      </c>
      <c r="D288" s="27"/>
      <c r="E288" s="27"/>
      <c r="F288" s="23"/>
      <c r="G288" s="29"/>
      <c r="H288" s="29"/>
    </row>
    <row r="289" spans="1:8" ht="16.5" customHeight="1" x14ac:dyDescent="0.3">
      <c r="A289" s="22">
        <v>1751400000</v>
      </c>
      <c r="B289" s="22"/>
      <c r="C289" s="23" t="s">
        <v>76</v>
      </c>
      <c r="D289" s="27"/>
      <c r="E289" s="27"/>
      <c r="F289" s="23"/>
      <c r="G289" s="29"/>
      <c r="H289" s="29"/>
    </row>
    <row r="290" spans="1:8" ht="16.5" customHeight="1" x14ac:dyDescent="0.3">
      <c r="A290" s="22">
        <v>1751500000</v>
      </c>
      <c r="B290" s="22"/>
      <c r="C290" s="23" t="s">
        <v>77</v>
      </c>
      <c r="D290" s="27">
        <v>1554197</v>
      </c>
      <c r="E290" s="27"/>
      <c r="F290" s="23"/>
      <c r="G290" s="29"/>
      <c r="H290" s="29"/>
    </row>
    <row r="291" spans="1:8" ht="16.5" customHeight="1" x14ac:dyDescent="0.3">
      <c r="A291" s="22">
        <v>1751600000</v>
      </c>
      <c r="B291" s="22"/>
      <c r="C291" s="23" t="s">
        <v>65</v>
      </c>
      <c r="D291" s="27"/>
      <c r="E291" s="27"/>
      <c r="F291" s="23"/>
      <c r="G291" s="29"/>
      <c r="H291" s="29"/>
    </row>
    <row r="292" spans="1:8" ht="16.5" customHeight="1" x14ac:dyDescent="0.3">
      <c r="A292" s="22">
        <v>1751700000</v>
      </c>
      <c r="B292" s="22"/>
      <c r="C292" s="23" t="s">
        <v>8</v>
      </c>
      <c r="D292" s="27"/>
      <c r="E292" s="27"/>
      <c r="F292" s="23"/>
      <c r="G292" s="29"/>
      <c r="H292" s="29"/>
    </row>
    <row r="293" spans="1:8" ht="16.5" customHeight="1" x14ac:dyDescent="0.3">
      <c r="A293" s="22">
        <v>1751800000</v>
      </c>
      <c r="B293" s="22"/>
      <c r="C293" s="23" t="s">
        <v>9</v>
      </c>
      <c r="D293" s="27"/>
      <c r="E293" s="27"/>
      <c r="F293" s="23"/>
      <c r="G293" s="29"/>
      <c r="H293" s="29"/>
    </row>
    <row r="294" spans="1:8" ht="16.5" customHeight="1" x14ac:dyDescent="0.3">
      <c r="A294" s="22">
        <v>1751900000</v>
      </c>
      <c r="B294" s="22"/>
      <c r="C294" s="23" t="s">
        <v>78</v>
      </c>
      <c r="D294" s="27"/>
      <c r="E294" s="27"/>
      <c r="F294" s="23"/>
      <c r="G294" s="29"/>
      <c r="H294" s="29"/>
    </row>
    <row r="295" spans="1:8" ht="16.5" customHeight="1" x14ac:dyDescent="0.3">
      <c r="A295" s="22">
        <v>1752000000</v>
      </c>
      <c r="B295" s="22"/>
      <c r="C295" s="23" t="s">
        <v>79</v>
      </c>
      <c r="D295" s="27"/>
      <c r="E295" s="27"/>
      <c r="F295" s="23"/>
      <c r="G295" s="29"/>
      <c r="H295" s="29"/>
    </row>
    <row r="296" spans="1:8" ht="16.5" customHeight="1" x14ac:dyDescent="0.3">
      <c r="A296" s="22">
        <v>1752100000</v>
      </c>
      <c r="B296" s="22"/>
      <c r="C296" s="23" t="s">
        <v>80</v>
      </c>
      <c r="D296" s="27"/>
      <c r="E296" s="27"/>
      <c r="F296" s="23"/>
      <c r="G296" s="29"/>
      <c r="H296" s="29"/>
    </row>
    <row r="297" spans="1:8" ht="16.5" customHeight="1" x14ac:dyDescent="0.3">
      <c r="A297" s="22">
        <v>1752200000</v>
      </c>
      <c r="B297" s="22"/>
      <c r="C297" s="23" t="s">
        <v>48</v>
      </c>
      <c r="D297" s="27"/>
      <c r="E297" s="27"/>
      <c r="F297" s="23"/>
      <c r="G297" s="29"/>
      <c r="H297" s="29"/>
    </row>
    <row r="298" spans="1:8" ht="16.5" customHeight="1" x14ac:dyDescent="0.3">
      <c r="A298" s="22">
        <v>1752300000</v>
      </c>
      <c r="B298" s="22"/>
      <c r="C298" s="23" t="s">
        <v>49</v>
      </c>
      <c r="D298" s="27">
        <v>589100</v>
      </c>
      <c r="E298" s="27"/>
      <c r="F298" s="23"/>
      <c r="G298" s="29"/>
      <c r="H298" s="29"/>
    </row>
    <row r="299" spans="1:8" ht="16.5" customHeight="1" x14ac:dyDescent="0.3">
      <c r="A299" s="22">
        <v>1752400000</v>
      </c>
      <c r="B299" s="22"/>
      <c r="C299" s="23" t="s">
        <v>50</v>
      </c>
      <c r="D299" s="27"/>
      <c r="E299" s="27"/>
      <c r="F299" s="23"/>
      <c r="G299" s="29"/>
      <c r="H299" s="29"/>
    </row>
    <row r="300" spans="1:8" ht="16.5" customHeight="1" x14ac:dyDescent="0.3">
      <c r="A300" s="22">
        <v>1752500000</v>
      </c>
      <c r="B300" s="22"/>
      <c r="C300" s="23" t="s">
        <v>66</v>
      </c>
      <c r="D300" s="27">
        <v>2060</v>
      </c>
      <c r="E300" s="21"/>
      <c r="F300" s="29"/>
      <c r="G300" s="29"/>
      <c r="H300" s="29"/>
    </row>
    <row r="301" spans="1:8" ht="16.5" customHeight="1" x14ac:dyDescent="0.3">
      <c r="A301" s="22">
        <v>1752600000</v>
      </c>
      <c r="B301" s="22"/>
      <c r="C301" s="23" t="s">
        <v>67</v>
      </c>
      <c r="D301" s="27">
        <v>3196</v>
      </c>
      <c r="E301" s="21"/>
      <c r="F301" s="29"/>
      <c r="G301" s="29"/>
      <c r="H301" s="29"/>
    </row>
    <row r="302" spans="1:8" ht="16.5" customHeight="1" x14ac:dyDescent="0.3">
      <c r="A302" s="22">
        <v>1752700000</v>
      </c>
      <c r="B302" s="22"/>
      <c r="C302" s="23" t="s">
        <v>11</v>
      </c>
      <c r="D302" s="27"/>
      <c r="E302" s="21"/>
      <c r="F302" s="29"/>
      <c r="G302" s="29"/>
      <c r="H302" s="29"/>
    </row>
    <row r="303" spans="1:8" ht="16.5" customHeight="1" x14ac:dyDescent="0.3">
      <c r="A303" s="22">
        <v>1752800000</v>
      </c>
      <c r="B303" s="22"/>
      <c r="C303" s="23" t="s">
        <v>81</v>
      </c>
      <c r="D303" s="27"/>
      <c r="E303" s="21"/>
      <c r="F303" s="29"/>
      <c r="G303" s="29"/>
      <c r="H303" s="29"/>
    </row>
    <row r="304" spans="1:8" ht="16.5" customHeight="1" x14ac:dyDescent="0.3">
      <c r="A304" s="22">
        <v>1752900000</v>
      </c>
      <c r="B304" s="22"/>
      <c r="C304" s="23" t="s">
        <v>82</v>
      </c>
      <c r="D304" s="27"/>
      <c r="E304" s="21"/>
      <c r="F304" s="29"/>
      <c r="G304" s="29"/>
      <c r="H304" s="29"/>
    </row>
    <row r="305" spans="1:8" ht="16.5" customHeight="1" x14ac:dyDescent="0.3">
      <c r="A305" s="22">
        <v>1753000000</v>
      </c>
      <c r="B305" s="22"/>
      <c r="C305" s="23" t="s">
        <v>83</v>
      </c>
      <c r="D305" s="27"/>
      <c r="E305" s="21"/>
      <c r="F305" s="29"/>
      <c r="G305" s="29"/>
      <c r="H305" s="29"/>
    </row>
    <row r="306" spans="1:8" ht="16.5" customHeight="1" x14ac:dyDescent="0.3">
      <c r="A306" s="22">
        <v>1753100000</v>
      </c>
      <c r="B306" s="22"/>
      <c r="C306" s="23" t="s">
        <v>51</v>
      </c>
      <c r="D306" s="27"/>
      <c r="E306" s="21"/>
      <c r="F306" s="29"/>
      <c r="G306" s="29"/>
      <c r="H306" s="29"/>
    </row>
    <row r="307" spans="1:8" ht="16.5" customHeight="1" x14ac:dyDescent="0.3">
      <c r="A307" s="22">
        <v>1753200000</v>
      </c>
      <c r="B307" s="22"/>
      <c r="C307" s="23" t="s">
        <v>12</v>
      </c>
      <c r="D307" s="27">
        <v>4338772</v>
      </c>
      <c r="E307" s="21"/>
      <c r="F307" s="29"/>
      <c r="G307" s="29"/>
      <c r="H307" s="29"/>
    </row>
    <row r="308" spans="1:8" ht="16.5" customHeight="1" x14ac:dyDescent="0.3">
      <c r="A308" s="22">
        <v>1753400000</v>
      </c>
      <c r="B308" s="22"/>
      <c r="C308" s="23" t="s">
        <v>68</v>
      </c>
      <c r="D308" s="27">
        <v>714070</v>
      </c>
      <c r="E308" s="21"/>
      <c r="F308" s="29"/>
      <c r="G308" s="29"/>
      <c r="H308" s="29"/>
    </row>
    <row r="309" spans="1:8" ht="16.5" customHeight="1" x14ac:dyDescent="0.3">
      <c r="A309" s="22">
        <v>1753500000</v>
      </c>
      <c r="B309" s="22"/>
      <c r="C309" s="23" t="s">
        <v>69</v>
      </c>
      <c r="D309" s="27">
        <v>490780</v>
      </c>
      <c r="E309" s="21"/>
      <c r="F309" s="29"/>
      <c r="G309" s="29"/>
      <c r="H309" s="29"/>
    </row>
    <row r="310" spans="1:8" ht="16.5" customHeight="1" x14ac:dyDescent="0.3">
      <c r="A310" s="22">
        <v>1753600000</v>
      </c>
      <c r="B310" s="22"/>
      <c r="C310" s="23" t="s">
        <v>84</v>
      </c>
      <c r="D310" s="27">
        <v>1050</v>
      </c>
      <c r="E310" s="21"/>
      <c r="F310" s="29"/>
      <c r="G310" s="29"/>
      <c r="H310" s="29"/>
    </row>
    <row r="311" spans="1:8" ht="16.5" customHeight="1" x14ac:dyDescent="0.3">
      <c r="A311" s="22">
        <v>1753700000</v>
      </c>
      <c r="B311" s="22"/>
      <c r="C311" s="23" t="s">
        <v>85</v>
      </c>
      <c r="D311" s="27"/>
      <c r="E311" s="21"/>
      <c r="F311" s="29"/>
      <c r="G311" s="29"/>
      <c r="H311" s="29"/>
    </row>
    <row r="312" spans="1:8" ht="16.5" customHeight="1" x14ac:dyDescent="0.3">
      <c r="A312" s="22">
        <v>1753800000</v>
      </c>
      <c r="B312" s="22"/>
      <c r="C312" s="23" t="s">
        <v>86</v>
      </c>
      <c r="D312" s="27">
        <v>1158059</v>
      </c>
      <c r="E312" s="21"/>
      <c r="F312" s="29"/>
      <c r="G312" s="29"/>
      <c r="H312" s="29"/>
    </row>
    <row r="313" spans="1:8" ht="16.5" customHeight="1" x14ac:dyDescent="0.3">
      <c r="A313" s="22">
        <v>1753900000</v>
      </c>
      <c r="B313" s="22"/>
      <c r="C313" s="23" t="s">
        <v>87</v>
      </c>
      <c r="D313" s="27"/>
      <c r="E313" s="21"/>
      <c r="F313" s="29"/>
      <c r="G313" s="29"/>
      <c r="H313" s="29"/>
    </row>
    <row r="314" spans="1:8" ht="16.5" customHeight="1" x14ac:dyDescent="0.3">
      <c r="A314" s="22">
        <v>1754000000</v>
      </c>
      <c r="B314" s="22"/>
      <c r="C314" s="23" t="s">
        <v>88</v>
      </c>
      <c r="D314" s="27">
        <v>1103</v>
      </c>
      <c r="E314" s="21"/>
      <c r="F314" s="29"/>
      <c r="G314" s="29"/>
      <c r="H314" s="29"/>
    </row>
    <row r="315" spans="1:8" ht="16.5" customHeight="1" x14ac:dyDescent="0.3">
      <c r="A315" s="22">
        <v>1754100000</v>
      </c>
      <c r="B315" s="22"/>
      <c r="C315" s="23" t="s">
        <v>89</v>
      </c>
      <c r="D315" s="27"/>
      <c r="E315" s="21"/>
      <c r="F315" s="29"/>
      <c r="G315" s="29"/>
      <c r="H315" s="29"/>
    </row>
    <row r="316" spans="1:8" ht="16.5" customHeight="1" x14ac:dyDescent="0.3">
      <c r="A316" s="22">
        <v>1754300000</v>
      </c>
      <c r="B316" s="22"/>
      <c r="C316" s="23" t="s">
        <v>90</v>
      </c>
      <c r="D316" s="27"/>
      <c r="E316" s="21"/>
      <c r="F316" s="29"/>
      <c r="G316" s="29"/>
      <c r="H316" s="29"/>
    </row>
    <row r="317" spans="1:8" ht="16.5" customHeight="1" x14ac:dyDescent="0.3">
      <c r="A317" s="22">
        <v>1754400000</v>
      </c>
      <c r="B317" s="22"/>
      <c r="C317" s="23" t="s">
        <v>91</v>
      </c>
      <c r="D317" s="27">
        <v>4504</v>
      </c>
      <c r="E317" s="21"/>
      <c r="F317" s="29"/>
      <c r="G317" s="29"/>
      <c r="H317" s="29"/>
    </row>
    <row r="318" spans="1:8" ht="16.5" customHeight="1" x14ac:dyDescent="0.3">
      <c r="A318" s="22">
        <v>1754500000</v>
      </c>
      <c r="B318" s="22"/>
      <c r="C318" s="23" t="s">
        <v>92</v>
      </c>
      <c r="D318" s="27">
        <v>650</v>
      </c>
      <c r="E318" s="21"/>
      <c r="F318" s="29"/>
      <c r="G318" s="29"/>
      <c r="H318" s="29"/>
    </row>
    <row r="319" spans="1:8" ht="16.5" customHeight="1" x14ac:dyDescent="0.3">
      <c r="A319" s="22">
        <v>1754600000</v>
      </c>
      <c r="B319" s="22"/>
      <c r="C319" s="23" t="s">
        <v>13</v>
      </c>
      <c r="D319" s="27">
        <v>1905249</v>
      </c>
      <c r="E319" s="21"/>
      <c r="F319" s="29"/>
      <c r="G319" s="29"/>
      <c r="H319" s="29"/>
    </row>
    <row r="320" spans="1:8" ht="16.5" customHeight="1" x14ac:dyDescent="0.3">
      <c r="A320" s="22">
        <v>1754700000</v>
      </c>
      <c r="B320" s="22"/>
      <c r="C320" s="23" t="s">
        <v>14</v>
      </c>
      <c r="D320" s="27">
        <v>1580208</v>
      </c>
      <c r="E320" s="21"/>
      <c r="F320" s="29"/>
      <c r="G320" s="29"/>
      <c r="H320" s="29"/>
    </row>
    <row r="321" spans="1:8" ht="16.5" customHeight="1" x14ac:dyDescent="0.3">
      <c r="A321" s="22">
        <v>1754800000</v>
      </c>
      <c r="B321" s="22"/>
      <c r="C321" s="23" t="s">
        <v>15</v>
      </c>
      <c r="D321" s="27"/>
      <c r="E321" s="21"/>
      <c r="F321" s="29"/>
      <c r="G321" s="29"/>
      <c r="H321" s="29"/>
    </row>
    <row r="322" spans="1:8" ht="16.5" customHeight="1" x14ac:dyDescent="0.3">
      <c r="A322" s="22">
        <v>1754900000</v>
      </c>
      <c r="B322" s="22"/>
      <c r="C322" s="23" t="s">
        <v>16</v>
      </c>
      <c r="D322" s="27"/>
      <c r="E322" s="21"/>
      <c r="F322" s="29"/>
      <c r="G322" s="29"/>
      <c r="H322" s="29"/>
    </row>
    <row r="323" spans="1:8" ht="16.5" customHeight="1" x14ac:dyDescent="0.3">
      <c r="A323" s="22">
        <v>1755000000</v>
      </c>
      <c r="B323" s="22"/>
      <c r="C323" s="23" t="s">
        <v>17</v>
      </c>
      <c r="D323" s="27">
        <v>940</v>
      </c>
      <c r="E323" s="21"/>
      <c r="F323" s="29"/>
      <c r="G323" s="29"/>
      <c r="H323" s="29"/>
    </row>
    <row r="324" spans="1:8" ht="16.5" customHeight="1" x14ac:dyDescent="0.3">
      <c r="A324" s="22">
        <v>1755100000</v>
      </c>
      <c r="B324" s="22"/>
      <c r="C324" s="23" t="s">
        <v>18</v>
      </c>
      <c r="D324" s="27"/>
      <c r="E324" s="21"/>
      <c r="F324" s="29"/>
      <c r="G324" s="29"/>
      <c r="H324" s="29"/>
    </row>
    <row r="325" spans="1:8" ht="16.5" customHeight="1" x14ac:dyDescent="0.3">
      <c r="A325" s="22">
        <v>1755200000</v>
      </c>
      <c r="B325" s="22"/>
      <c r="C325" s="23" t="s">
        <v>19</v>
      </c>
      <c r="D325" s="27">
        <v>1732570</v>
      </c>
      <c r="E325" s="21"/>
      <c r="F325" s="29"/>
      <c r="G325" s="29"/>
      <c r="H325" s="29"/>
    </row>
    <row r="326" spans="1:8" ht="16.5" customHeight="1" x14ac:dyDescent="0.3">
      <c r="A326" s="22">
        <v>1755300000</v>
      </c>
      <c r="B326" s="22"/>
      <c r="C326" s="23" t="s">
        <v>20</v>
      </c>
      <c r="D326" s="27"/>
      <c r="E326" s="21"/>
      <c r="F326" s="29"/>
      <c r="G326" s="29"/>
      <c r="H326" s="29"/>
    </row>
    <row r="327" spans="1:8" ht="16.5" customHeight="1" x14ac:dyDescent="0.3">
      <c r="A327" s="22">
        <v>1755400000</v>
      </c>
      <c r="B327" s="22"/>
      <c r="C327" s="23" t="s">
        <v>21</v>
      </c>
      <c r="D327" s="27">
        <v>1140289</v>
      </c>
      <c r="E327" s="21"/>
      <c r="F327" s="29"/>
      <c r="G327" s="29"/>
      <c r="H327" s="29"/>
    </row>
    <row r="328" spans="1:8" ht="16.5" customHeight="1" x14ac:dyDescent="0.3">
      <c r="A328" s="22">
        <v>1755500000</v>
      </c>
      <c r="B328" s="22"/>
      <c r="C328" s="23" t="s">
        <v>22</v>
      </c>
      <c r="D328" s="27">
        <v>1089980</v>
      </c>
      <c r="E328" s="21"/>
      <c r="F328" s="29"/>
      <c r="G328" s="29"/>
      <c r="H328" s="29"/>
    </row>
    <row r="329" spans="1:8" ht="16.5" customHeight="1" x14ac:dyDescent="0.3">
      <c r="A329" s="22">
        <v>1755600000</v>
      </c>
      <c r="B329" s="22"/>
      <c r="C329" s="23" t="s">
        <v>23</v>
      </c>
      <c r="D329" s="27">
        <v>2873831</v>
      </c>
      <c r="E329" s="21"/>
      <c r="F329" s="29"/>
      <c r="G329" s="29"/>
      <c r="H329" s="29"/>
    </row>
    <row r="330" spans="1:8" ht="16.5" customHeight="1" x14ac:dyDescent="0.3">
      <c r="A330" s="22">
        <v>1755700000</v>
      </c>
      <c r="B330" s="22"/>
      <c r="C330" s="23" t="s">
        <v>24</v>
      </c>
      <c r="D330" s="27">
        <v>1995147</v>
      </c>
      <c r="E330" s="21"/>
      <c r="F330" s="29"/>
      <c r="G330" s="29"/>
      <c r="H330" s="29"/>
    </row>
    <row r="331" spans="1:8" ht="16.5" customHeight="1" x14ac:dyDescent="0.3">
      <c r="A331" s="22">
        <v>1755800000</v>
      </c>
      <c r="B331" s="22"/>
      <c r="C331" s="23" t="s">
        <v>25</v>
      </c>
      <c r="D331" s="27">
        <v>10720</v>
      </c>
      <c r="E331" s="21"/>
      <c r="F331" s="29"/>
      <c r="G331" s="29"/>
      <c r="H331" s="29"/>
    </row>
    <row r="332" spans="1:8" ht="16.5" customHeight="1" x14ac:dyDescent="0.3">
      <c r="A332" s="22">
        <v>1755900000</v>
      </c>
      <c r="B332" s="22"/>
      <c r="C332" s="23" t="s">
        <v>26</v>
      </c>
      <c r="D332" s="27">
        <v>1914860</v>
      </c>
      <c r="E332" s="21"/>
      <c r="F332" s="29"/>
      <c r="G332" s="29"/>
      <c r="H332" s="29"/>
    </row>
    <row r="333" spans="1:8" ht="16.5" customHeight="1" x14ac:dyDescent="0.3">
      <c r="A333" s="22">
        <v>1756000000</v>
      </c>
      <c r="B333" s="22"/>
      <c r="C333" s="23" t="s">
        <v>27</v>
      </c>
      <c r="D333" s="27">
        <v>319243</v>
      </c>
      <c r="E333" s="21"/>
      <c r="F333" s="29"/>
      <c r="G333" s="29"/>
      <c r="H333" s="29"/>
    </row>
    <row r="334" spans="1:8" ht="16.5" customHeight="1" x14ac:dyDescent="0.3">
      <c r="A334" s="22">
        <v>1756100000</v>
      </c>
      <c r="B334" s="22"/>
      <c r="C334" s="23" t="s">
        <v>28</v>
      </c>
      <c r="D334" s="27">
        <v>643654</v>
      </c>
      <c r="E334" s="21"/>
      <c r="F334" s="29"/>
      <c r="G334" s="29"/>
      <c r="H334" s="29"/>
    </row>
    <row r="335" spans="1:8" ht="16.5" customHeight="1" x14ac:dyDescent="0.3">
      <c r="A335" s="22">
        <v>1756200000</v>
      </c>
      <c r="B335" s="22"/>
      <c r="C335" s="23" t="s">
        <v>29</v>
      </c>
      <c r="D335" s="27">
        <v>1061078</v>
      </c>
      <c r="E335" s="21"/>
      <c r="F335" s="29"/>
      <c r="G335" s="29"/>
      <c r="H335" s="29"/>
    </row>
    <row r="336" spans="1:8" ht="16.5" customHeight="1" x14ac:dyDescent="0.3">
      <c r="A336" s="22">
        <v>1756300000</v>
      </c>
      <c r="B336" s="22"/>
      <c r="C336" s="23" t="s">
        <v>30</v>
      </c>
      <c r="D336" s="27"/>
      <c r="E336" s="21"/>
      <c r="F336" s="29"/>
      <c r="G336" s="29"/>
      <c r="H336" s="29"/>
    </row>
    <row r="337" spans="1:11" ht="16.5" customHeight="1" x14ac:dyDescent="0.3">
      <c r="A337" s="22">
        <v>1756400000</v>
      </c>
      <c r="B337" s="22"/>
      <c r="C337" s="23" t="s">
        <v>31</v>
      </c>
      <c r="D337" s="27">
        <v>7892714</v>
      </c>
      <c r="E337" s="21"/>
      <c r="F337" s="29"/>
      <c r="G337" s="29"/>
      <c r="H337" s="29"/>
    </row>
    <row r="338" spans="1:11" ht="16.5" customHeight="1" x14ac:dyDescent="0.3">
      <c r="A338" s="22">
        <v>1756500000</v>
      </c>
      <c r="B338" s="22"/>
      <c r="C338" s="23" t="s">
        <v>32</v>
      </c>
      <c r="D338" s="27">
        <v>2400206</v>
      </c>
      <c r="E338" s="21"/>
      <c r="F338" s="29"/>
      <c r="G338" s="29"/>
      <c r="H338" s="29"/>
    </row>
    <row r="339" spans="1:11" ht="16.5" customHeight="1" x14ac:dyDescent="0.3">
      <c r="A339" s="22">
        <v>1756600000</v>
      </c>
      <c r="B339" s="22"/>
      <c r="C339" s="23" t="s">
        <v>33</v>
      </c>
      <c r="D339" s="27">
        <v>5115900</v>
      </c>
      <c r="E339" s="21"/>
      <c r="F339" s="29"/>
      <c r="G339" s="29"/>
      <c r="H339" s="29"/>
    </row>
    <row r="340" spans="1:11" ht="16.5" customHeight="1" x14ac:dyDescent="0.3">
      <c r="A340" s="22">
        <v>1756700000</v>
      </c>
      <c r="B340" s="22"/>
      <c r="C340" s="23" t="s">
        <v>34</v>
      </c>
      <c r="D340" s="27">
        <v>1572</v>
      </c>
      <c r="E340" s="21"/>
      <c r="F340" s="29"/>
      <c r="G340" s="29"/>
      <c r="H340" s="29"/>
    </row>
    <row r="341" spans="1:11" ht="21.75" customHeight="1" x14ac:dyDescent="0.2">
      <c r="A341" s="45" t="s">
        <v>42</v>
      </c>
      <c r="B341" s="45">
        <v>9770</v>
      </c>
      <c r="C341" s="51" t="s">
        <v>43</v>
      </c>
      <c r="D341" s="40">
        <f>D342</f>
        <v>2500000</v>
      </c>
      <c r="E341" s="40">
        <f>E342</f>
        <v>0</v>
      </c>
      <c r="F341" s="40">
        <f t="shared" ref="F341:H341" si="7">F342</f>
        <v>0</v>
      </c>
      <c r="G341" s="40">
        <f t="shared" si="7"/>
        <v>0</v>
      </c>
      <c r="H341" s="40">
        <f t="shared" si="7"/>
        <v>0</v>
      </c>
      <c r="K341" s="5"/>
    </row>
    <row r="342" spans="1:11" ht="18.75" x14ac:dyDescent="0.3">
      <c r="A342" s="22">
        <v>1755500000</v>
      </c>
      <c r="B342" s="22"/>
      <c r="C342" s="23" t="s">
        <v>22</v>
      </c>
      <c r="D342" s="21">
        <v>2500000</v>
      </c>
      <c r="E342" s="27"/>
      <c r="F342" s="30"/>
      <c r="G342" s="30"/>
      <c r="H342" s="30"/>
    </row>
    <row r="343" spans="1:11" ht="56.25" x14ac:dyDescent="0.2">
      <c r="A343" s="45" t="s">
        <v>108</v>
      </c>
      <c r="B343" s="45" t="s">
        <v>104</v>
      </c>
      <c r="C343" s="46" t="s">
        <v>105</v>
      </c>
      <c r="D343" s="40">
        <f>D344</f>
        <v>63357055</v>
      </c>
      <c r="E343" s="40">
        <f>E344</f>
        <v>0</v>
      </c>
      <c r="F343" s="40">
        <f>F344</f>
        <v>0</v>
      </c>
      <c r="G343" s="40">
        <f>G344</f>
        <v>0</v>
      </c>
      <c r="H343" s="40">
        <f>H344</f>
        <v>0</v>
      </c>
      <c r="K343" s="5"/>
    </row>
    <row r="344" spans="1:11" ht="18.75" x14ac:dyDescent="0.2">
      <c r="A344" s="50" t="s">
        <v>107</v>
      </c>
      <c r="B344" s="50"/>
      <c r="C344" s="26" t="s">
        <v>106</v>
      </c>
      <c r="D344" s="21">
        <v>63357055</v>
      </c>
      <c r="E344" s="21"/>
      <c r="F344" s="21"/>
      <c r="G344" s="21"/>
      <c r="H344" s="21"/>
    </row>
    <row r="345" spans="1:11" ht="56.25" x14ac:dyDescent="0.2">
      <c r="A345" s="45" t="s">
        <v>110</v>
      </c>
      <c r="B345" s="45" t="s">
        <v>104</v>
      </c>
      <c r="C345" s="46" t="s">
        <v>105</v>
      </c>
      <c r="D345" s="40">
        <f>D346</f>
        <v>847936</v>
      </c>
      <c r="E345" s="40">
        <f>E346</f>
        <v>0</v>
      </c>
      <c r="F345" s="40">
        <f>F346</f>
        <v>0</v>
      </c>
      <c r="G345" s="40">
        <f>G346</f>
        <v>0</v>
      </c>
      <c r="H345" s="40">
        <f>H346</f>
        <v>0</v>
      </c>
      <c r="K345" s="3"/>
    </row>
    <row r="346" spans="1:11" ht="18.75" x14ac:dyDescent="0.2">
      <c r="A346" s="50" t="s">
        <v>107</v>
      </c>
      <c r="B346" s="50"/>
      <c r="C346" s="26" t="s">
        <v>106</v>
      </c>
      <c r="D346" s="21">
        <v>847936</v>
      </c>
      <c r="E346" s="21"/>
      <c r="F346" s="21"/>
      <c r="G346" s="21"/>
      <c r="H346" s="21"/>
    </row>
    <row r="347" spans="1:11" ht="56.25" x14ac:dyDescent="0.2">
      <c r="A347" s="45" t="s">
        <v>119</v>
      </c>
      <c r="B347" s="45" t="s">
        <v>104</v>
      </c>
      <c r="C347" s="46" t="s">
        <v>105</v>
      </c>
      <c r="D347" s="40">
        <f>D348</f>
        <v>72000</v>
      </c>
      <c r="E347" s="40">
        <f>E348</f>
        <v>0</v>
      </c>
      <c r="F347" s="40">
        <f>F348</f>
        <v>0</v>
      </c>
      <c r="G347" s="40">
        <f>G348</f>
        <v>0</v>
      </c>
      <c r="H347" s="40">
        <f>H348</f>
        <v>0</v>
      </c>
    </row>
    <row r="348" spans="1:11" ht="18.75" x14ac:dyDescent="0.2">
      <c r="A348" s="50" t="s">
        <v>107</v>
      </c>
      <c r="B348" s="50"/>
      <c r="C348" s="26" t="s">
        <v>106</v>
      </c>
      <c r="D348" s="21">
        <v>72000</v>
      </c>
      <c r="E348" s="21"/>
      <c r="F348" s="21"/>
      <c r="G348" s="21"/>
      <c r="H348" s="21"/>
    </row>
    <row r="349" spans="1:11" ht="56.25" x14ac:dyDescent="0.2">
      <c r="A349" s="45" t="s">
        <v>123</v>
      </c>
      <c r="B349" s="45" t="s">
        <v>104</v>
      </c>
      <c r="C349" s="46" t="s">
        <v>105</v>
      </c>
      <c r="D349" s="40">
        <f>D350</f>
        <v>180995</v>
      </c>
      <c r="E349" s="40">
        <f>E350</f>
        <v>0</v>
      </c>
      <c r="F349" s="40">
        <f>F350</f>
        <v>0</v>
      </c>
      <c r="G349" s="40">
        <f>G350</f>
        <v>0</v>
      </c>
      <c r="H349" s="40">
        <f>H350</f>
        <v>0</v>
      </c>
    </row>
    <row r="350" spans="1:11" ht="18.75" x14ac:dyDescent="0.2">
      <c r="A350" s="50" t="s">
        <v>107</v>
      </c>
      <c r="B350" s="50"/>
      <c r="C350" s="26" t="s">
        <v>106</v>
      </c>
      <c r="D350" s="21">
        <v>180995</v>
      </c>
      <c r="E350" s="21"/>
      <c r="F350" s="21"/>
      <c r="G350" s="21"/>
      <c r="H350" s="21"/>
    </row>
    <row r="351" spans="1:11" ht="56.25" x14ac:dyDescent="0.2">
      <c r="A351" s="45" t="s">
        <v>124</v>
      </c>
      <c r="B351" s="45" t="s">
        <v>104</v>
      </c>
      <c r="C351" s="46" t="s">
        <v>105</v>
      </c>
      <c r="D351" s="40">
        <f>D352</f>
        <v>75998</v>
      </c>
      <c r="E351" s="40">
        <f>E352</f>
        <v>0</v>
      </c>
      <c r="F351" s="40">
        <f>F352</f>
        <v>0</v>
      </c>
      <c r="G351" s="40">
        <f>G352</f>
        <v>0</v>
      </c>
      <c r="H351" s="40">
        <f>H352</f>
        <v>0</v>
      </c>
      <c r="I351" s="8"/>
      <c r="K351" s="5"/>
    </row>
    <row r="352" spans="1:11" ht="18.75" x14ac:dyDescent="0.2">
      <c r="A352" s="50" t="s">
        <v>107</v>
      </c>
      <c r="B352" s="50"/>
      <c r="C352" s="26" t="s">
        <v>106</v>
      </c>
      <c r="D352" s="21">
        <v>75998</v>
      </c>
      <c r="E352" s="21"/>
      <c r="F352" s="21"/>
      <c r="G352" s="21"/>
      <c r="H352" s="21"/>
    </row>
    <row r="353" spans="1:11" ht="21" customHeight="1" x14ac:dyDescent="0.2">
      <c r="A353" s="56" t="s">
        <v>166</v>
      </c>
      <c r="B353" s="56" t="s">
        <v>166</v>
      </c>
      <c r="C353" s="57" t="s">
        <v>167</v>
      </c>
      <c r="D353" s="58">
        <f>D354+D355</f>
        <v>489730597</v>
      </c>
      <c r="E353" s="58">
        <f>E354+E355</f>
        <v>584845729</v>
      </c>
      <c r="F353" s="58">
        <f t="shared" ref="F353:H353" si="8">F354+F355</f>
        <v>264076300</v>
      </c>
      <c r="G353" s="58">
        <f t="shared" si="8"/>
        <v>274344200</v>
      </c>
      <c r="H353" s="58">
        <f t="shared" si="8"/>
        <v>283554300</v>
      </c>
      <c r="K353" s="3"/>
    </row>
    <row r="354" spans="1:11" ht="21" customHeight="1" x14ac:dyDescent="0.2">
      <c r="A354" s="56" t="s">
        <v>166</v>
      </c>
      <c r="B354" s="56" t="s">
        <v>166</v>
      </c>
      <c r="C354" s="57" t="s">
        <v>168</v>
      </c>
      <c r="D354" s="58">
        <f>D12+D30+D52+D125+D127+D167+D174+D176+D178+D234+D239+D241+D243+D245+D247+D249+D251+D253+D255+D257+D259+D261+D263+D265+D267+D269+D271+D223+D101</f>
        <v>380089392</v>
      </c>
      <c r="E354" s="58">
        <f>E12+E30+E52+E125+E127+E167+E174+E176+E178+E234+E239+E241+E243+E245+E247+E249+E251+E253+E255+E257+E259+E261+E263+E265+E267+E269+E271+E223+E101+E232</f>
        <v>562118729</v>
      </c>
      <c r="F354" s="58">
        <f t="shared" ref="F354:H354" si="9">F12+F30+F52+F125+F127+F167+F174+F176+F178+F234+F239+F241+F243+F245+F247+F249+F251+F253+F255+F257+F259+F261+F263+F265+F267+F269+F271+F223+F101</f>
        <v>264076300</v>
      </c>
      <c r="G354" s="58">
        <f t="shared" si="9"/>
        <v>274344200</v>
      </c>
      <c r="H354" s="58">
        <f t="shared" si="9"/>
        <v>283554300</v>
      </c>
    </row>
    <row r="355" spans="1:11" ht="21" customHeight="1" x14ac:dyDescent="0.2">
      <c r="A355" s="56" t="s">
        <v>166</v>
      </c>
      <c r="B355" s="56" t="s">
        <v>166</v>
      </c>
      <c r="C355" s="57" t="s">
        <v>169</v>
      </c>
      <c r="D355" s="58">
        <f>D276+D341+D351+D343+D345+D347+D349+D274</f>
        <v>109641205</v>
      </c>
      <c r="E355" s="58">
        <f t="shared" ref="E355:H355" si="10">E276+E341+E351+E343+E345+E347+E349+E274</f>
        <v>22727000</v>
      </c>
      <c r="F355" s="58">
        <f t="shared" si="10"/>
        <v>0</v>
      </c>
      <c r="G355" s="58">
        <f t="shared" si="10"/>
        <v>0</v>
      </c>
      <c r="H355" s="58">
        <f t="shared" si="10"/>
        <v>0</v>
      </c>
    </row>
    <row r="356" spans="1:11" x14ac:dyDescent="0.2">
      <c r="A356" s="59"/>
      <c r="B356" s="59"/>
      <c r="C356" s="59"/>
      <c r="D356" s="59"/>
      <c r="E356" s="59"/>
      <c r="F356" s="59"/>
      <c r="G356" s="59"/>
      <c r="H356" s="59"/>
    </row>
    <row r="358" spans="1:11" ht="18.75" x14ac:dyDescent="0.2">
      <c r="A358" s="60" t="s">
        <v>148</v>
      </c>
      <c r="B358" s="60"/>
      <c r="C358" s="60"/>
      <c r="D358" s="60"/>
      <c r="E358" s="60"/>
      <c r="F358" s="60"/>
      <c r="G358" s="60" t="s">
        <v>149</v>
      </c>
    </row>
    <row r="359" spans="1:11" ht="19.5" customHeight="1" x14ac:dyDescent="0.2">
      <c r="B359" s="60"/>
      <c r="C359" s="60"/>
      <c r="D359" s="61"/>
      <c r="E359" s="61"/>
    </row>
    <row r="360" spans="1:11" ht="18" customHeight="1" x14ac:dyDescent="0.2">
      <c r="B360" s="60"/>
      <c r="C360" s="60"/>
      <c r="D360" s="3"/>
      <c r="E360" s="3"/>
      <c r="F360" s="3"/>
      <c r="G360" s="3"/>
      <c r="H360" s="3"/>
    </row>
    <row r="361" spans="1:11" x14ac:dyDescent="0.2">
      <c r="D361" s="3"/>
    </row>
    <row r="362" spans="1:11" x14ac:dyDescent="0.2">
      <c r="E362" s="3"/>
    </row>
    <row r="363" spans="1:11" x14ac:dyDescent="0.2">
      <c r="D363" s="3"/>
    </row>
  </sheetData>
  <mergeCells count="3">
    <mergeCell ref="A11:H11"/>
    <mergeCell ref="A273:H273"/>
    <mergeCell ref="A5:H5"/>
  </mergeCells>
  <pageMargins left="0.31496062992125984" right="0.23622047244094491" top="0.19685039370078741" bottom="0.19685039370078741" header="0.31496062992125984" footer="0.31496062992125984"/>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Додаток_11</vt:lpstr>
      <vt:lpstr>Додаток_11!Заголовки_для_друку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ORudnitska</dc:creator>
  <cp:lastModifiedBy>ODmitruk</cp:lastModifiedBy>
  <cp:lastPrinted>2026-08-12T09:43:36Z</cp:lastPrinted>
  <dcterms:created xsi:type="dcterms:W3CDTF">2021-07-21T06:46:33Z</dcterms:created>
  <dcterms:modified xsi:type="dcterms:W3CDTF">2026-08-13T06:42:03Z</dcterms:modified>
</cp:coreProperties>
</file>