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9 місяців 2023" sheetId="1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'9 місяців 2023'!$6:$8</definedName>
    <definedName name="_xlnm.Print_Area" localSheetId="0">'9 місяців 2023'!$A$1:$K$40</definedName>
  </definedNames>
  <calcPr fullCalcOnLoad="1"/>
</workbook>
</file>

<file path=xl/sharedStrings.xml><?xml version="1.0" encoding="utf-8"?>
<sst xmlns="http://schemas.openxmlformats.org/spreadsheetml/2006/main" count="85" uniqueCount="80">
  <si>
    <t>900201</t>
  </si>
  <si>
    <t xml:space="preserve">Разом видатків </t>
  </si>
  <si>
    <t>900202</t>
  </si>
  <si>
    <t>Всього видатків за функціональною класифікацією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</si>
  <si>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</si>
  <si>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</si>
  <si>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</si>
  <si>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</si>
  <si>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</si>
  <si>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</si>
  <si>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Загальний фонд</t>
  </si>
  <si>
    <t>Спеціальний фонд</t>
  </si>
  <si>
    <t>Разом</t>
  </si>
  <si>
    <t>Охорона здоров'я</t>
  </si>
  <si>
    <t>900203</t>
  </si>
  <si>
    <t>Найменування видатків та кредитування</t>
  </si>
  <si>
    <t xml:space="preserve">Всього видатків </t>
  </si>
  <si>
    <t xml:space="preserve">Кредитування бюджету </t>
  </si>
  <si>
    <t>відхилення (+,-)</t>
  </si>
  <si>
    <t>5=4-3</t>
  </si>
  <si>
    <t>8=7-6</t>
  </si>
  <si>
    <t>11=10-9</t>
  </si>
  <si>
    <t>відхилення             (+,-)</t>
  </si>
  <si>
    <t>Інформація про виконання видатків обласного бюджету</t>
  </si>
  <si>
    <t>0100</t>
  </si>
  <si>
    <t>1000</t>
  </si>
  <si>
    <t>2000</t>
  </si>
  <si>
    <t>3000</t>
  </si>
  <si>
    <t>4000</t>
  </si>
  <si>
    <t>5000</t>
  </si>
  <si>
    <t>7300</t>
  </si>
  <si>
    <t>7400</t>
  </si>
  <si>
    <t>7600</t>
  </si>
  <si>
    <t>8000</t>
  </si>
  <si>
    <t>Житлово-комунальне господарство</t>
  </si>
  <si>
    <t>6000</t>
  </si>
  <si>
    <t>7000</t>
  </si>
  <si>
    <t>Економічна діяльність, в т.ч.:</t>
  </si>
  <si>
    <t>7100</t>
  </si>
  <si>
    <t>Сільське, лісове, рибне господарство та мисливство</t>
  </si>
  <si>
    <t>Будівництво та регіональний розвиток</t>
  </si>
  <si>
    <t>Інші програми та заходи, пов'язані з економічною діяльністю</t>
  </si>
  <si>
    <t>Транспорт та транспортна інфраструктура,  дорожнє господарство</t>
  </si>
  <si>
    <t>Інша діяльність, в т.ч.:</t>
  </si>
  <si>
    <t>8100</t>
  </si>
  <si>
    <t>Громадський порядок та безпека</t>
  </si>
  <si>
    <t>8200</t>
  </si>
  <si>
    <t>8400</t>
  </si>
  <si>
    <t>9700</t>
  </si>
  <si>
    <t>8800</t>
  </si>
  <si>
    <t>8820</t>
  </si>
  <si>
    <t>8830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</si>
  <si>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</si>
  <si>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Довгострокові кредити індивідуальним забудовникам житла на селі та їх повернення</t>
  </si>
  <si>
    <t>8860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</si>
  <si>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</si>
  <si>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9800</t>
  </si>
  <si>
    <t>Субвенції з місцевого бюджету іншим місцевим бюджетам за рахунок субвенцій з державного бюджету</t>
  </si>
  <si>
    <t>Бюджетні позички суб'єктам господарювання  та їх повернення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</si>
  <si>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</si>
  <si>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Код Типової програмної класифікації видатків та кредитування місцевих бюджетів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</si>
  <si>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</si>
  <si>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</si>
  <si>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8700</t>
  </si>
  <si>
    <t>Резервний фонд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</si>
  <si>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</si>
  <si>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9160</t>
  </si>
  <si>
    <t>9=3+6</t>
  </si>
  <si>
    <t>10=4+7</t>
  </si>
  <si>
    <t>Захист населення і територій від надзвичайних ситуацій</t>
  </si>
  <si>
    <t>Інші дотації з місцевого бюджету</t>
  </si>
  <si>
    <t>9150</t>
  </si>
  <si>
    <t>8300</t>
  </si>
  <si>
    <t>Охорона навколишнього природного середовища</t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</si>
  <si>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</si>
  <si>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</si>
  <si>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(тис. грн.)</t>
  </si>
  <si>
    <t>Рівненської області за 9 місяців 2023 року</t>
  </si>
  <si>
    <t>виконано за            9 місяців            2022 року</t>
  </si>
  <si>
    <t>виконано за            9 місяців            2023 року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</si>
</sst>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0.0"/>
    <numFmt numFmtId="190" formatCode="#,##0.0_ ;[Red]\-#,##0.0\ "/>
    <numFmt numFmtId="191" formatCode="0.0000"/>
    <numFmt numFmtId="192" formatCode="0.00000"/>
    <numFmt numFmtId="193" formatCode="0.000000"/>
    <numFmt numFmtId="194" formatCode="0.0000000"/>
    <numFmt numFmtId="195" formatCode="0.000"/>
    <numFmt numFmtId="196" formatCode="#,##0.0\ &quot;грн.&quot;"/>
    <numFmt numFmtId="197" formatCode="#,##0.0\ &quot;грн.&quot;;[Red]#,##0.0\ &quot;грн.&quot;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\ &quot;к.&quot;;\-#,##0\ &quot;к.&quot;"/>
    <numFmt numFmtId="204" formatCode="#,##0\ &quot;к.&quot;;[Red]\-#,##0\ &quot;к.&quot;"/>
    <numFmt numFmtId="205" formatCode="#,##0.00\ &quot;к.&quot;;\-#,##0.00\ &quot;к.&quot;"/>
    <numFmt numFmtId="206" formatCode="#,##0.00\ &quot;к.&quot;;[Red]\-#,##0.00\ &quot;к.&quot;"/>
    <numFmt numFmtId="207" formatCode="_-* #,##0\ &quot;к.&quot;_-;\-* #,##0\ &quot;к.&quot;_-;_-* &quot;-&quot;\ &quot;к.&quot;_-;_-@_-"/>
    <numFmt numFmtId="208" formatCode="_-* #,##0\ _к_._-;\-* #,##0\ _к_._-;_-* &quot;-&quot;\ _к_._-;_-@_-"/>
    <numFmt numFmtId="209" formatCode="_-* #,##0.00\ &quot;к.&quot;_-;\-* #,##0.00\ &quot;к.&quot;_-;_-* &quot;-&quot;??\ &quot;к.&quot;_-;_-@_-"/>
    <numFmt numFmtId="210" formatCode="_-* #,##0.00\ _к_._-;\-* #,##0.00\ _к_._-;_-* &quot;-&quot;??\ _к_._-;_-@_-"/>
    <numFmt numFmtId="211" formatCode="#,##0.000"/>
    <numFmt numFmtId="212" formatCode="#,##0.0000"/>
    <numFmt numFmtId="213" formatCode="0.00_);\-0.00"/>
    <numFmt numFmtId="214" formatCode="0.0_);\-0.0"/>
    <numFmt numFmtId="215" formatCode="0.000_);\-0.000"/>
    <numFmt numFmtId="216" formatCode="0.0000_);\-0.0000"/>
    <numFmt numFmtId="217" formatCode="0.00000000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sz val="11"/>
      <color indexed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2" fillId="0" borderId="0">
      <alignment/>
      <protection/>
    </xf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14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54" applyFont="1" applyFill="1" applyProtection="1">
      <alignment/>
      <protection/>
    </xf>
    <xf numFmtId="0" fontId="5" fillId="0" borderId="0" xfId="54" applyFont="1" applyProtection="1">
      <alignment/>
      <protection/>
    </xf>
    <xf numFmtId="0" fontId="5" fillId="0" borderId="0" xfId="54" applyFont="1" applyAlignment="1" applyProtection="1">
      <alignment horizontal="center"/>
      <protection/>
    </xf>
    <xf numFmtId="0" fontId="2" fillId="0" borderId="0" xfId="54" applyFo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54" applyFont="1" applyBorder="1" applyProtection="1">
      <alignment/>
      <protection/>
    </xf>
    <xf numFmtId="189" fontId="4" fillId="0" borderId="0" xfId="54" applyNumberFormat="1" applyFont="1" applyBorder="1" applyAlignment="1" applyProtection="1">
      <alignment horizontal="centerContinuous" vertical="center"/>
      <protection/>
    </xf>
    <xf numFmtId="0" fontId="5" fillId="0" borderId="0" xfId="54" applyFont="1" applyBorder="1" applyAlignment="1" applyProtection="1">
      <alignment horizontal="centerContinuous" vertical="center"/>
      <protection/>
    </xf>
    <xf numFmtId="0" fontId="5" fillId="0" borderId="0" xfId="54" applyFont="1" applyBorder="1" applyAlignment="1" applyProtection="1">
      <alignment wrapText="1"/>
      <protection/>
    </xf>
    <xf numFmtId="0" fontId="5" fillId="0" borderId="0" xfId="54" applyFont="1" applyBorder="1" applyAlignment="1" applyProtection="1">
      <alignment horizontal="center"/>
      <protection/>
    </xf>
    <xf numFmtId="0" fontId="5" fillId="0" borderId="0" xfId="54" applyFont="1" applyAlignment="1" applyProtection="1">
      <alignment wrapText="1"/>
      <protection/>
    </xf>
    <xf numFmtId="0" fontId="12" fillId="0" borderId="0" xfId="54" applyFont="1" applyProtection="1">
      <alignment/>
      <protection/>
    </xf>
    <xf numFmtId="0" fontId="5" fillId="0" borderId="0" xfId="54" applyFont="1" applyAlignment="1" applyProtection="1">
      <alignment horizontal="left"/>
      <protection/>
    </xf>
    <xf numFmtId="189" fontId="5" fillId="0" borderId="0" xfId="54" applyNumberFormat="1" applyFont="1" applyBorder="1" applyAlignment="1" applyProtection="1">
      <alignment horizontal="centerContinuous" vertical="center"/>
      <protection/>
    </xf>
    <xf numFmtId="198" fontId="8" fillId="33" borderId="10" xfId="54" applyNumberFormat="1" applyFont="1" applyFill="1" applyBorder="1" applyProtection="1">
      <alignment/>
      <protection/>
    </xf>
    <xf numFmtId="0" fontId="9" fillId="34" borderId="10" xfId="54" applyFont="1" applyFill="1" applyBorder="1" applyAlignment="1" applyProtection="1">
      <alignment horizontal="left" vertical="center" wrapText="1"/>
      <protection/>
    </xf>
    <xf numFmtId="0" fontId="9" fillId="33" borderId="10" xfId="54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>
      <alignment horizontal="left" vertical="center" wrapText="1"/>
    </xf>
    <xf numFmtId="0" fontId="13" fillId="0" borderId="11" xfId="54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Continuous" vertical="center" wrapText="1"/>
      <protection/>
    </xf>
    <xf numFmtId="0" fontId="13" fillId="0" borderId="11" xfId="54" applyNumberFormat="1" applyFont="1" applyFill="1" applyBorder="1" applyAlignment="1" applyProtection="1">
      <alignment horizontal="center" vertical="center" wrapText="1"/>
      <protection/>
    </xf>
    <xf numFmtId="49" fontId="17" fillId="0" borderId="10" xfId="54" applyNumberFormat="1" applyFont="1" applyBorder="1" applyAlignment="1" applyProtection="1">
      <alignment horizontal="center"/>
      <protection/>
    </xf>
    <xf numFmtId="49" fontId="16" fillId="0" borderId="10" xfId="54" applyNumberFormat="1" applyFont="1" applyBorder="1" applyAlignment="1" applyProtection="1">
      <alignment horizontal="center" vertical="center" wrapText="1"/>
      <protection/>
    </xf>
    <xf numFmtId="49" fontId="18" fillId="34" borderId="10" xfId="54" applyNumberFormat="1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Continuous" vertical="center" wrapText="1"/>
      <protection/>
    </xf>
    <xf numFmtId="198" fontId="6" fillId="0" borderId="10" xfId="54" applyNumberFormat="1" applyFont="1" applyBorder="1" applyProtection="1">
      <alignment/>
      <protection/>
    </xf>
    <xf numFmtId="198" fontId="7" fillId="0" borderId="10" xfId="54" applyNumberFormat="1" applyFont="1" applyBorder="1" applyProtection="1">
      <alignment/>
      <protection/>
    </xf>
    <xf numFmtId="198" fontId="8" fillId="34" borderId="10" xfId="54" applyNumberFormat="1" applyFont="1" applyFill="1" applyBorder="1" applyAlignment="1" applyProtection="1">
      <alignment horizontal="right" vertical="center" wrapText="1"/>
      <protection/>
    </xf>
    <xf numFmtId="0" fontId="13" fillId="0" borderId="1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Protection="1">
      <alignment/>
      <protection/>
    </xf>
    <xf numFmtId="0" fontId="19" fillId="0" borderId="10" xfId="54" applyFont="1" applyBorder="1" applyAlignment="1" applyProtection="1">
      <alignment horizontal="left" wrapText="1"/>
      <protection/>
    </xf>
    <xf numFmtId="198" fontId="21" fillId="0" borderId="10" xfId="54" applyNumberFormat="1" applyFont="1" applyBorder="1" applyProtection="1">
      <alignment/>
      <protection/>
    </xf>
    <xf numFmtId="49" fontId="16" fillId="0" borderId="10" xfId="54" applyNumberFormat="1" applyFont="1" applyBorder="1" applyAlignment="1" applyProtection="1">
      <alignment horizontal="center"/>
      <protection/>
    </xf>
    <xf numFmtId="0" fontId="22" fillId="0" borderId="10" xfId="54" applyFont="1" applyBorder="1" applyAlignment="1" applyProtection="1">
      <alignment horizontal="left" vertical="center" wrapText="1"/>
      <protection/>
    </xf>
    <xf numFmtId="49" fontId="11" fillId="33" borderId="10" xfId="54" applyNumberFormat="1" applyFont="1" applyFill="1" applyBorder="1" applyAlignment="1" applyProtection="1">
      <alignment horizontal="center" vertical="center"/>
      <protection/>
    </xf>
    <xf numFmtId="198" fontId="23" fillId="0" borderId="10" xfId="54" applyNumberFormat="1" applyFont="1" applyBorder="1" applyProtection="1">
      <alignment/>
      <protection/>
    </xf>
    <xf numFmtId="198" fontId="5" fillId="0" borderId="0" xfId="54" applyNumberFormat="1" applyFont="1" applyBorder="1" applyAlignment="1" applyProtection="1">
      <alignment horizontal="centerContinuous" vertical="center"/>
      <protection/>
    </xf>
    <xf numFmtId="198" fontId="5" fillId="0" borderId="0" xfId="54" applyNumberFormat="1" applyFont="1" applyBorder="1" applyProtection="1">
      <alignment/>
      <protection/>
    </xf>
    <xf numFmtId="198" fontId="61" fillId="0" borderId="0" xfId="54" applyNumberFormat="1" applyFont="1" applyBorder="1" applyAlignment="1" applyProtection="1">
      <alignment horizontal="center" vertical="center" wrapText="1"/>
      <protection/>
    </xf>
    <xf numFmtId="189" fontId="5" fillId="0" borderId="0" xfId="54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1" xfId="54" applyFont="1" applyFill="1" applyBorder="1" applyAlignment="1" applyProtection="1">
      <alignment horizontal="centerContinuous" vertical="center" wrapText="1"/>
      <protection/>
    </xf>
    <xf numFmtId="0" fontId="4" fillId="0" borderId="0" xfId="54" applyFont="1" applyFill="1" applyBorder="1" applyAlignment="1" applyProtection="1">
      <alignment horizontal="center" wrapText="1"/>
      <protection/>
    </xf>
    <xf numFmtId="198" fontId="5" fillId="0" borderId="0" xfId="54" applyNumberFormat="1" applyFont="1" applyProtection="1">
      <alignment/>
      <protection/>
    </xf>
    <xf numFmtId="49" fontId="17" fillId="0" borderId="10" xfId="54" applyNumberFormat="1" applyFont="1" applyBorder="1" applyAlignment="1" applyProtection="1">
      <alignment horizontal="center"/>
      <protection/>
    </xf>
    <xf numFmtId="198" fontId="2" fillId="0" borderId="0" xfId="54" applyNumberFormat="1" applyFont="1" applyProtection="1">
      <alignment/>
      <protection/>
    </xf>
    <xf numFmtId="49" fontId="1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left" vertical="center" wrapText="1"/>
    </xf>
    <xf numFmtId="189" fontId="61" fillId="0" borderId="0" xfId="54" applyNumberFormat="1" applyFont="1" applyBorder="1" applyAlignment="1" applyProtection="1">
      <alignment horizontal="centerContinuous" vertical="center"/>
      <protection/>
    </xf>
    <xf numFmtId="189" fontId="2" fillId="0" borderId="0" xfId="54" applyNumberFormat="1" applyFont="1" applyProtection="1">
      <alignment/>
      <protection/>
    </xf>
    <xf numFmtId="0" fontId="24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193" fontId="17" fillId="0" borderId="13" xfId="0" applyNumberFormat="1" applyFont="1" applyFill="1" applyBorder="1" applyAlignment="1" applyProtection="1">
      <alignment horizontal="center" vertical="center" wrapText="1"/>
      <protection/>
    </xf>
    <xf numFmtId="198" fontId="24" fillId="0" borderId="13" xfId="0" applyNumberFormat="1" applyFont="1" applyFill="1" applyBorder="1" applyAlignment="1" applyProtection="1">
      <alignment horizontal="center" vertical="center" wrapText="1"/>
      <protection/>
    </xf>
    <xf numFmtId="189" fontId="5" fillId="0" borderId="0" xfId="54" applyNumberFormat="1" applyFont="1" applyProtection="1">
      <alignment/>
      <protection/>
    </xf>
    <xf numFmtId="189" fontId="62" fillId="0" borderId="0" xfId="0" applyNumberFormat="1" applyFont="1" applyFill="1" applyBorder="1" applyAlignment="1" applyProtection="1">
      <alignment vertical="center"/>
      <protection/>
    </xf>
    <xf numFmtId="198" fontId="61" fillId="35" borderId="0" xfId="54" applyNumberFormat="1" applyFont="1" applyFill="1" applyBorder="1" applyProtection="1">
      <alignment/>
      <protection/>
    </xf>
    <xf numFmtId="0" fontId="13" fillId="0" borderId="14" xfId="54" applyFont="1" applyFill="1" applyBorder="1" applyAlignment="1" applyProtection="1">
      <alignment horizontal="center" vertical="center"/>
      <protection/>
    </xf>
    <xf numFmtId="0" fontId="13" fillId="0" borderId="15" xfId="54" applyFont="1" applyFill="1" applyBorder="1" applyAlignment="1" applyProtection="1">
      <alignment horizontal="center" vertical="center"/>
      <protection/>
    </xf>
    <xf numFmtId="0" fontId="13" fillId="0" borderId="16" xfId="54" applyFont="1" applyFill="1" applyBorder="1" applyAlignment="1" applyProtection="1">
      <alignment horizontal="center" vertical="center"/>
      <protection/>
    </xf>
    <xf numFmtId="0" fontId="4" fillId="0" borderId="0" xfId="54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198" fontId="5" fillId="0" borderId="0" xfId="54" applyNumberFormat="1" applyFont="1" applyBorder="1" applyAlignment="1" applyProtection="1">
      <alignment horizontal="center" vertical="center" wrapText="1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19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 wrapText="1"/>
      <protection/>
    </xf>
    <xf numFmtId="0" fontId="4" fillId="0" borderId="0" xfId="54" applyFont="1" applyAlignment="1" applyProtection="1">
      <alignment horizontal="center" wrapText="1"/>
      <protection/>
    </xf>
    <xf numFmtId="0" fontId="4" fillId="0" borderId="17" xfId="54" applyFont="1" applyFill="1" applyBorder="1" applyAlignment="1" applyProtection="1">
      <alignment horizontal="center" wrapText="1"/>
      <protection/>
    </xf>
    <xf numFmtId="0" fontId="13" fillId="0" borderId="10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ZV1PIV98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Стиль 1" xfId="60"/>
    <cellStyle name="Текст попередження" xfId="61"/>
    <cellStyle name="Текст пояснення" xfId="62"/>
    <cellStyle name="Тысячи [0]_Розподіл (2)" xfId="63"/>
    <cellStyle name="Тысячи_Розподіл (2)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50"/>
  <sheetViews>
    <sheetView showGridLines="0" showZeros="0" tabSelected="1" view="pageBreakPreview" zoomScaleNormal="75" zoomScaleSheetLayoutView="100" zoomScalePageLayoutView="0" workbookViewId="0" topLeftCell="A1">
      <pane xSplit="2" ySplit="7" topLeftCell="C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7" sqref="G37"/>
    </sheetView>
  </sheetViews>
  <sheetFormatPr defaultColWidth="7.50390625" defaultRowHeight="12.75"/>
  <cols>
    <col min="1" max="1" width="13.50390625" style="11" customWidth="1"/>
    <col min="2" max="2" width="52.625" style="3" customWidth="1"/>
    <col min="3" max="3" width="12.625" style="3" customWidth="1"/>
    <col min="4" max="4" width="12.125" style="2" customWidth="1"/>
    <col min="5" max="5" width="11.50390625" style="2" customWidth="1"/>
    <col min="6" max="6" width="11.625" style="2" customWidth="1"/>
    <col min="7" max="7" width="11.00390625" style="2" customWidth="1"/>
    <col min="8" max="8" width="11.125" style="2" customWidth="1"/>
    <col min="9" max="9" width="12.375" style="2" customWidth="1"/>
    <col min="10" max="10" width="12.125" style="2" customWidth="1"/>
    <col min="11" max="11" width="11.625" style="2" customWidth="1"/>
    <col min="12" max="12" width="7.50390625" style="2" customWidth="1"/>
    <col min="13" max="13" width="14.125" style="2" customWidth="1"/>
    <col min="14" max="14" width="14.50390625" style="2" customWidth="1"/>
    <col min="15" max="15" width="11.625" style="2" customWidth="1"/>
    <col min="16" max="16384" width="7.50390625" style="2" customWidth="1"/>
  </cols>
  <sheetData>
    <row r="1" spans="7:11" ht="6.75" customHeight="1">
      <c r="G1" s="65"/>
      <c r="H1" s="65"/>
      <c r="I1" s="65"/>
      <c r="J1" s="65"/>
      <c r="K1" s="65"/>
    </row>
    <row r="2" spans="1:11" ht="15.75" customHeight="1">
      <c r="A2" s="66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customHeight="1">
      <c r="A3" s="66" t="s">
        <v>77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3" customHeight="1"/>
    <row r="5" spans="1:11" s="1" customFormat="1" ht="18.75" customHeight="1">
      <c r="A5" s="68"/>
      <c r="B5" s="68"/>
      <c r="C5" s="68"/>
      <c r="D5" s="68"/>
      <c r="E5" s="68"/>
      <c r="F5" s="68"/>
      <c r="G5" s="68"/>
      <c r="H5" s="68"/>
      <c r="I5" s="68"/>
      <c r="J5" s="43"/>
      <c r="K5" s="30" t="s">
        <v>76</v>
      </c>
    </row>
    <row r="6" spans="1:11" s="1" customFormat="1" ht="15">
      <c r="A6" s="69" t="s">
        <v>60</v>
      </c>
      <c r="B6" s="69" t="s">
        <v>15</v>
      </c>
      <c r="C6" s="58" t="s">
        <v>10</v>
      </c>
      <c r="D6" s="59"/>
      <c r="E6" s="60"/>
      <c r="F6" s="58" t="s">
        <v>11</v>
      </c>
      <c r="G6" s="59"/>
      <c r="H6" s="60"/>
      <c r="I6" s="58" t="s">
        <v>12</v>
      </c>
      <c r="J6" s="59"/>
      <c r="K6" s="60"/>
    </row>
    <row r="7" spans="1:11" s="1" customFormat="1" ht="84.75" customHeight="1">
      <c r="A7" s="69"/>
      <c r="B7" s="69"/>
      <c r="C7" s="20" t="s">
        <v>78</v>
      </c>
      <c r="D7" s="20" t="s">
        <v>79</v>
      </c>
      <c r="E7" s="20" t="s">
        <v>18</v>
      </c>
      <c r="F7" s="20" t="s">
        <v>78</v>
      </c>
      <c r="G7" s="20" t="s">
        <v>79</v>
      </c>
      <c r="H7" s="20" t="s">
        <v>18</v>
      </c>
      <c r="I7" s="20" t="s">
        <v>78</v>
      </c>
      <c r="J7" s="20" t="s">
        <v>79</v>
      </c>
      <c r="K7" s="25" t="s">
        <v>22</v>
      </c>
    </row>
    <row r="8" spans="1:11" s="1" customFormat="1" ht="15" customHeight="1">
      <c r="A8" s="29">
        <v>1</v>
      </c>
      <c r="B8" s="29">
        <v>2</v>
      </c>
      <c r="C8" s="19">
        <v>3</v>
      </c>
      <c r="D8" s="41">
        <v>4</v>
      </c>
      <c r="E8" s="20" t="s">
        <v>19</v>
      </c>
      <c r="F8" s="21">
        <v>6</v>
      </c>
      <c r="G8" s="41">
        <v>7</v>
      </c>
      <c r="H8" s="42" t="s">
        <v>20</v>
      </c>
      <c r="I8" s="19" t="s">
        <v>67</v>
      </c>
      <c r="J8" s="19" t="s">
        <v>68</v>
      </c>
      <c r="K8" s="25" t="s">
        <v>21</v>
      </c>
    </row>
    <row r="9" spans="1:11" ht="23.25" customHeight="1">
      <c r="A9" s="22" t="s">
        <v>24</v>
      </c>
      <c r="B9" s="31" t="s">
        <v>4</v>
      </c>
      <c r="C9" s="32">
        <v>21383.39862</v>
      </c>
      <c r="D9" s="32">
        <v>25328.95257</v>
      </c>
      <c r="E9" s="32">
        <f>D9-C9</f>
        <v>3945.5539500000014</v>
      </c>
      <c r="F9" s="32"/>
      <c r="G9" s="32">
        <v>34</v>
      </c>
      <c r="H9" s="32">
        <f aca="true" t="shared" si="0" ref="H9:H26">G9-F9</f>
        <v>34</v>
      </c>
      <c r="I9" s="32">
        <f aca="true" t="shared" si="1" ref="I9:I31">C9+F9</f>
        <v>21383.39862</v>
      </c>
      <c r="J9" s="32">
        <f aca="true" t="shared" si="2" ref="J9:J31">D9+G9</f>
        <v>25362.95257</v>
      </c>
      <c r="K9" s="32">
        <f>J9-I9</f>
        <v>3979.5539500000014</v>
      </c>
    </row>
    <row r="10" spans="1:11" ht="22.5" customHeight="1">
      <c r="A10" s="22" t="s">
        <v>25</v>
      </c>
      <c r="B10" s="31" t="s">
        <v>5</v>
      </c>
      <c r="C10" s="32">
        <v>738119.95087</v>
      </c>
      <c r="D10" s="32">
        <v>737132.56169</v>
      </c>
      <c r="E10" s="32">
        <f aca="true" t="shared" si="3" ref="E10:E40">D10-C10</f>
        <v>-987.3891799999401</v>
      </c>
      <c r="F10" s="32">
        <v>42238.20726</v>
      </c>
      <c r="G10" s="32">
        <v>147608.17711</v>
      </c>
      <c r="H10" s="32">
        <f t="shared" si="0"/>
        <v>105369.96985</v>
      </c>
      <c r="I10" s="32">
        <f t="shared" si="1"/>
        <v>780358.15813</v>
      </c>
      <c r="J10" s="32">
        <f t="shared" si="2"/>
        <v>884740.7387999999</v>
      </c>
      <c r="K10" s="32">
        <f aca="true" t="shared" si="4" ref="K10:K40">J10-I10</f>
        <v>104382.58066999994</v>
      </c>
    </row>
    <row r="11" spans="1:11" ht="21" customHeight="1">
      <c r="A11" s="22" t="s">
        <v>26</v>
      </c>
      <c r="B11" s="31" t="s">
        <v>13</v>
      </c>
      <c r="C11" s="32">
        <v>126025.84177</v>
      </c>
      <c r="D11" s="32">
        <v>138804.44</v>
      </c>
      <c r="E11" s="32">
        <f t="shared" si="3"/>
        <v>12778.598230000003</v>
      </c>
      <c r="F11" s="32">
        <v>460.82592</v>
      </c>
      <c r="G11" s="32">
        <v>19460.11172</v>
      </c>
      <c r="H11" s="32">
        <f t="shared" si="0"/>
        <v>18999.2858</v>
      </c>
      <c r="I11" s="32">
        <f t="shared" si="1"/>
        <v>126486.66769</v>
      </c>
      <c r="J11" s="32">
        <f t="shared" si="2"/>
        <v>158264.55172</v>
      </c>
      <c r="K11" s="32">
        <f t="shared" si="4"/>
        <v>31777.884029999987</v>
      </c>
    </row>
    <row r="12" spans="1:11" ht="21.75" customHeight="1">
      <c r="A12" s="22" t="s">
        <v>27</v>
      </c>
      <c r="B12" s="31" t="s">
        <v>6</v>
      </c>
      <c r="C12" s="32">
        <v>173063.4837</v>
      </c>
      <c r="D12" s="32">
        <v>208141.87678</v>
      </c>
      <c r="E12" s="32">
        <f t="shared" si="3"/>
        <v>35078.39307999998</v>
      </c>
      <c r="F12" s="32">
        <v>32937.10026</v>
      </c>
      <c r="G12" s="32">
        <v>27972.40536</v>
      </c>
      <c r="H12" s="32">
        <f t="shared" si="0"/>
        <v>-4964.694899999999</v>
      </c>
      <c r="I12" s="32">
        <f t="shared" si="1"/>
        <v>206000.58396000002</v>
      </c>
      <c r="J12" s="32">
        <f t="shared" si="2"/>
        <v>236114.28214</v>
      </c>
      <c r="K12" s="32">
        <f t="shared" si="4"/>
        <v>30113.698179999978</v>
      </c>
    </row>
    <row r="13" spans="1:11" s="4" customFormat="1" ht="20.25" customHeight="1">
      <c r="A13" s="33" t="s">
        <v>28</v>
      </c>
      <c r="B13" s="31" t="s">
        <v>7</v>
      </c>
      <c r="C13" s="32">
        <v>99583.78226</v>
      </c>
      <c r="D13" s="32">
        <v>100375.64755</v>
      </c>
      <c r="E13" s="32">
        <f t="shared" si="3"/>
        <v>791.865289999987</v>
      </c>
      <c r="F13" s="32">
        <v>2599.2817</v>
      </c>
      <c r="G13" s="32">
        <v>5457.03268</v>
      </c>
      <c r="H13" s="32">
        <f t="shared" si="0"/>
        <v>2857.7509800000003</v>
      </c>
      <c r="I13" s="32">
        <f t="shared" si="1"/>
        <v>102183.06396000001</v>
      </c>
      <c r="J13" s="32">
        <f t="shared" si="2"/>
        <v>105832.68023</v>
      </c>
      <c r="K13" s="32">
        <f t="shared" si="4"/>
        <v>3649.616269999984</v>
      </c>
    </row>
    <row r="14" spans="1:11" s="4" customFormat="1" ht="22.5" customHeight="1">
      <c r="A14" s="33" t="s">
        <v>29</v>
      </c>
      <c r="B14" s="31" t="s">
        <v>9</v>
      </c>
      <c r="C14" s="32">
        <v>47038.05126</v>
      </c>
      <c r="D14" s="32">
        <v>58829.81818</v>
      </c>
      <c r="E14" s="32">
        <f t="shared" si="3"/>
        <v>11791.766920000002</v>
      </c>
      <c r="F14" s="32">
        <v>6.60413</v>
      </c>
      <c r="G14" s="32">
        <v>8660.15803</v>
      </c>
      <c r="H14" s="32">
        <f t="shared" si="0"/>
        <v>8653.5539</v>
      </c>
      <c r="I14" s="32">
        <f t="shared" si="1"/>
        <v>47044.65539</v>
      </c>
      <c r="J14" s="32">
        <f t="shared" si="2"/>
        <v>67489.97621000001</v>
      </c>
      <c r="K14" s="32">
        <f t="shared" si="4"/>
        <v>20445.320820000008</v>
      </c>
    </row>
    <row r="15" spans="1:11" s="4" customFormat="1" ht="23.25" customHeight="1">
      <c r="A15" s="33" t="s">
        <v>35</v>
      </c>
      <c r="B15" s="31" t="s">
        <v>34</v>
      </c>
      <c r="C15" s="32">
        <v>602</v>
      </c>
      <c r="D15" s="32">
        <v>602</v>
      </c>
      <c r="E15" s="32">
        <f t="shared" si="3"/>
        <v>0</v>
      </c>
      <c r="F15" s="32"/>
      <c r="G15" s="32"/>
      <c r="H15" s="32">
        <f t="shared" si="0"/>
        <v>0</v>
      </c>
      <c r="I15" s="32">
        <f t="shared" si="1"/>
        <v>602</v>
      </c>
      <c r="J15" s="32">
        <f t="shared" si="2"/>
        <v>602</v>
      </c>
      <c r="K15" s="32">
        <f t="shared" si="4"/>
        <v>0</v>
      </c>
    </row>
    <row r="16" spans="1:12" s="4" customFormat="1" ht="21" customHeight="1">
      <c r="A16" s="45" t="s">
        <v>36</v>
      </c>
      <c r="B16" s="31" t="s">
        <v>37</v>
      </c>
      <c r="C16" s="32">
        <f>C17+C18+C19+C20</f>
        <v>131561.99437</v>
      </c>
      <c r="D16" s="32">
        <f>D17+D18+D19+D20</f>
        <v>23790.190560000003</v>
      </c>
      <c r="E16" s="32">
        <f t="shared" si="3"/>
        <v>-107771.80381</v>
      </c>
      <c r="F16" s="32">
        <f>F17+F18+F19+F20+F21</f>
        <v>76533.36358</v>
      </c>
      <c r="G16" s="32">
        <f>G17+G18+G19+G20+G21</f>
        <v>213104.91870000004</v>
      </c>
      <c r="H16" s="32">
        <f t="shared" si="0"/>
        <v>136571.55512000003</v>
      </c>
      <c r="I16" s="32">
        <f t="shared" si="1"/>
        <v>208095.35795</v>
      </c>
      <c r="J16" s="32">
        <f t="shared" si="2"/>
        <v>236895.10926000006</v>
      </c>
      <c r="K16" s="32">
        <f t="shared" si="4"/>
        <v>28799.75131000005</v>
      </c>
      <c r="L16" s="12"/>
    </row>
    <row r="17" spans="1:12" s="4" customFormat="1" ht="36.75" customHeight="1">
      <c r="A17" s="23" t="s">
        <v>38</v>
      </c>
      <c r="B17" s="31" t="s">
        <v>39</v>
      </c>
      <c r="C17" s="32"/>
      <c r="D17" s="32">
        <v>227.93</v>
      </c>
      <c r="E17" s="32">
        <f t="shared" si="3"/>
        <v>227.93</v>
      </c>
      <c r="F17" s="32"/>
      <c r="G17" s="32"/>
      <c r="H17" s="32">
        <f t="shared" si="0"/>
        <v>0</v>
      </c>
      <c r="I17" s="32">
        <f t="shared" si="1"/>
        <v>0</v>
      </c>
      <c r="J17" s="32">
        <f t="shared" si="2"/>
        <v>227.93</v>
      </c>
      <c r="K17" s="32">
        <f t="shared" si="4"/>
        <v>227.93</v>
      </c>
      <c r="L17" s="12"/>
    </row>
    <row r="18" spans="1:11" s="4" customFormat="1" ht="21.75" customHeight="1">
      <c r="A18" s="23" t="s">
        <v>30</v>
      </c>
      <c r="B18" s="31" t="s">
        <v>40</v>
      </c>
      <c r="C18" s="32"/>
      <c r="D18" s="32"/>
      <c r="E18" s="32">
        <f t="shared" si="3"/>
        <v>0</v>
      </c>
      <c r="F18" s="32">
        <v>999.90643</v>
      </c>
      <c r="G18" s="32">
        <v>1050.103</v>
      </c>
      <c r="H18" s="32">
        <f t="shared" si="0"/>
        <v>50.196570000000065</v>
      </c>
      <c r="I18" s="32">
        <f t="shared" si="1"/>
        <v>999.90643</v>
      </c>
      <c r="J18" s="32">
        <f t="shared" si="2"/>
        <v>1050.103</v>
      </c>
      <c r="K18" s="32">
        <f t="shared" si="4"/>
        <v>50.196570000000065</v>
      </c>
    </row>
    <row r="19" spans="1:11" s="4" customFormat="1" ht="39" customHeight="1">
      <c r="A19" s="23" t="s">
        <v>31</v>
      </c>
      <c r="B19" s="31" t="s">
        <v>42</v>
      </c>
      <c r="C19" s="32">
        <v>4500</v>
      </c>
      <c r="D19" s="32">
        <v>17322.89455</v>
      </c>
      <c r="E19" s="32">
        <f t="shared" si="3"/>
        <v>12822.89455</v>
      </c>
      <c r="F19" s="32">
        <v>67386.47335</v>
      </c>
      <c r="G19" s="32">
        <v>199523.12765</v>
      </c>
      <c r="H19" s="32">
        <f t="shared" si="0"/>
        <v>132136.6543</v>
      </c>
      <c r="I19" s="32">
        <f t="shared" si="1"/>
        <v>71886.47335</v>
      </c>
      <c r="J19" s="32">
        <f t="shared" si="2"/>
        <v>216846.0222</v>
      </c>
      <c r="K19" s="32">
        <f t="shared" si="4"/>
        <v>144959.54885000002</v>
      </c>
    </row>
    <row r="20" spans="1:11" s="4" customFormat="1" ht="36" customHeight="1">
      <c r="A20" s="23" t="s">
        <v>32</v>
      </c>
      <c r="B20" s="31" t="s">
        <v>41</v>
      </c>
      <c r="C20" s="32">
        <v>127061.99437</v>
      </c>
      <c r="D20" s="32">
        <v>6239.36601</v>
      </c>
      <c r="E20" s="32">
        <f t="shared" si="3"/>
        <v>-120822.62836</v>
      </c>
      <c r="F20" s="32">
        <v>7902.9868</v>
      </c>
      <c r="G20" s="32">
        <v>12419.02905</v>
      </c>
      <c r="H20" s="32">
        <f t="shared" si="0"/>
        <v>4516.0422499999995</v>
      </c>
      <c r="I20" s="32">
        <f t="shared" si="1"/>
        <v>134964.98117</v>
      </c>
      <c r="J20" s="32">
        <f t="shared" si="2"/>
        <v>18658.39506</v>
      </c>
      <c r="K20" s="32">
        <f t="shared" si="4"/>
        <v>-116306.58611000002</v>
      </c>
    </row>
    <row r="21" spans="1:11" s="4" customFormat="1" ht="72" customHeight="1">
      <c r="A21" s="23" t="s">
        <v>61</v>
      </c>
      <c r="B21" s="31" t="s">
        <v>62</v>
      </c>
      <c r="C21" s="32"/>
      <c r="D21" s="32"/>
      <c r="E21" s="32">
        <f t="shared" si="3"/>
        <v>0</v>
      </c>
      <c r="F21" s="32">
        <v>243.997</v>
      </c>
      <c r="G21" s="32">
        <v>112.659</v>
      </c>
      <c r="H21" s="32">
        <f t="shared" si="0"/>
        <v>-131.33800000000002</v>
      </c>
      <c r="I21" s="32">
        <f t="shared" si="1"/>
        <v>243.997</v>
      </c>
      <c r="J21" s="32">
        <f t="shared" si="2"/>
        <v>112.659</v>
      </c>
      <c r="K21" s="32">
        <f>J21-I21</f>
        <v>-131.33800000000002</v>
      </c>
    </row>
    <row r="22" spans="1:11" s="4" customFormat="1" ht="18">
      <c r="A22" s="23" t="s">
        <v>33</v>
      </c>
      <c r="B22" s="31" t="s">
        <v>43</v>
      </c>
      <c r="C22" s="32">
        <f>C23+C24+C27+C26</f>
        <v>38349.46667</v>
      </c>
      <c r="D22" s="32">
        <f>D23+D24+D27+D26</f>
        <v>59093.13487000001</v>
      </c>
      <c r="E22" s="32">
        <f t="shared" si="3"/>
        <v>20743.668200000007</v>
      </c>
      <c r="F22" s="32">
        <f>F23+F24+F27+F26</f>
        <v>2924.3</v>
      </c>
      <c r="G22" s="32">
        <f>G23+G24+G27+G26+G25</f>
        <v>540.88668</v>
      </c>
      <c r="H22" s="32">
        <f t="shared" si="0"/>
        <v>-2383.41332</v>
      </c>
      <c r="I22" s="32">
        <f t="shared" si="1"/>
        <v>41273.766670000005</v>
      </c>
      <c r="J22" s="32">
        <f t="shared" si="2"/>
        <v>59634.02155000001</v>
      </c>
      <c r="K22" s="32">
        <f t="shared" si="4"/>
        <v>18360.254880000008</v>
      </c>
    </row>
    <row r="23" spans="1:11" s="4" customFormat="1" ht="36" customHeight="1">
      <c r="A23" s="23" t="s">
        <v>44</v>
      </c>
      <c r="B23" s="34" t="s">
        <v>69</v>
      </c>
      <c r="C23" s="32">
        <v>3495.43482</v>
      </c>
      <c r="D23" s="32">
        <v>3696.10829</v>
      </c>
      <c r="E23" s="32">
        <f t="shared" si="3"/>
        <v>200.67347000000018</v>
      </c>
      <c r="F23" s="32"/>
      <c r="G23" s="32"/>
      <c r="H23" s="32">
        <f t="shared" si="0"/>
        <v>0</v>
      </c>
      <c r="I23" s="32">
        <f t="shared" si="1"/>
        <v>3495.43482</v>
      </c>
      <c r="J23" s="32">
        <f t="shared" si="2"/>
        <v>3696.10829</v>
      </c>
      <c r="K23" s="32">
        <f>J23-I23</f>
        <v>200.67347000000018</v>
      </c>
    </row>
    <row r="24" spans="1:13" s="4" customFormat="1" ht="24.75" customHeight="1">
      <c r="A24" s="23" t="s">
        <v>46</v>
      </c>
      <c r="B24" s="34" t="s">
        <v>45</v>
      </c>
      <c r="C24" s="32">
        <v>32920.5969</v>
      </c>
      <c r="D24" s="32">
        <v>54289.59758</v>
      </c>
      <c r="E24" s="32">
        <f t="shared" si="3"/>
        <v>21369.000680000005</v>
      </c>
      <c r="F24" s="32">
        <v>2924.3</v>
      </c>
      <c r="G24" s="32"/>
      <c r="H24" s="32">
        <f t="shared" si="0"/>
        <v>-2924.3</v>
      </c>
      <c r="I24" s="32">
        <f t="shared" si="1"/>
        <v>35844.8969</v>
      </c>
      <c r="J24" s="32">
        <f t="shared" si="2"/>
        <v>54289.59758</v>
      </c>
      <c r="K24" s="32">
        <f t="shared" si="4"/>
        <v>18444.70068</v>
      </c>
      <c r="M24" s="46"/>
    </row>
    <row r="25" spans="1:13" s="4" customFormat="1" ht="36" customHeight="1">
      <c r="A25" s="23" t="s">
        <v>72</v>
      </c>
      <c r="B25" s="34" t="s">
        <v>73</v>
      </c>
      <c r="C25" s="32"/>
      <c r="D25" s="32"/>
      <c r="E25" s="32"/>
      <c r="F25" s="32"/>
      <c r="G25" s="32">
        <v>540.88668</v>
      </c>
      <c r="H25" s="32">
        <f t="shared" si="0"/>
        <v>540.88668</v>
      </c>
      <c r="I25" s="32">
        <f t="shared" si="1"/>
        <v>0</v>
      </c>
      <c r="J25" s="32">
        <f t="shared" si="2"/>
        <v>540.88668</v>
      </c>
      <c r="K25" s="32">
        <f t="shared" si="4"/>
        <v>540.88668</v>
      </c>
      <c r="M25" s="46"/>
    </row>
    <row r="26" spans="1:11" s="4" customFormat="1" ht="19.5" customHeight="1">
      <c r="A26" s="23" t="s">
        <v>47</v>
      </c>
      <c r="B26" s="34" t="s">
        <v>8</v>
      </c>
      <c r="C26" s="32">
        <v>633.4591</v>
      </c>
      <c r="D26" s="32">
        <v>1107.429</v>
      </c>
      <c r="E26" s="32">
        <f t="shared" si="3"/>
        <v>473.96990000000005</v>
      </c>
      <c r="F26" s="32"/>
      <c r="G26" s="32"/>
      <c r="H26" s="32">
        <f t="shared" si="0"/>
        <v>0</v>
      </c>
      <c r="I26" s="32">
        <f t="shared" si="1"/>
        <v>633.4591</v>
      </c>
      <c r="J26" s="32">
        <f t="shared" si="2"/>
        <v>1107.429</v>
      </c>
      <c r="K26" s="32">
        <f t="shared" si="4"/>
        <v>473.96990000000005</v>
      </c>
    </row>
    <row r="27" spans="1:13" s="4" customFormat="1" ht="21" customHeight="1">
      <c r="A27" s="23" t="s">
        <v>63</v>
      </c>
      <c r="B27" s="34" t="s">
        <v>64</v>
      </c>
      <c r="C27" s="32">
        <v>1299.97585</v>
      </c>
      <c r="D27" s="32"/>
      <c r="E27" s="32">
        <f t="shared" si="3"/>
        <v>-1299.97585</v>
      </c>
      <c r="F27" s="32"/>
      <c r="G27" s="32"/>
      <c r="H27" s="32"/>
      <c r="I27" s="32">
        <f t="shared" si="1"/>
        <v>1299.97585</v>
      </c>
      <c r="J27" s="32">
        <f t="shared" si="2"/>
        <v>0</v>
      </c>
      <c r="K27" s="32">
        <f t="shared" si="4"/>
        <v>-1299.97585</v>
      </c>
      <c r="M27" s="50"/>
    </row>
    <row r="28" spans="1:13" s="4" customFormat="1" ht="21.75" customHeight="1">
      <c r="A28" s="24" t="s">
        <v>0</v>
      </c>
      <c r="B28" s="16" t="s">
        <v>1</v>
      </c>
      <c r="C28" s="28">
        <f>C9+C10+C11+C12+C13+C14+C15+C16+C22</f>
        <v>1375727.96952</v>
      </c>
      <c r="D28" s="28">
        <f>D9+D10+D11+D12+D13+D14+D15+D16+D22</f>
        <v>1352098.6221999999</v>
      </c>
      <c r="E28" s="28">
        <f>D28-C28</f>
        <v>-23629.347320000175</v>
      </c>
      <c r="F28" s="28">
        <f>F9+F10+F11+F12+F13+F14+F15+F16+F22</f>
        <v>157699.68285</v>
      </c>
      <c r="G28" s="28">
        <f>G9+G10+G11+G12+G13+G14+G15+G16+G22</f>
        <v>422837.69028</v>
      </c>
      <c r="H28" s="28">
        <f>G28-F28</f>
        <v>265138.00743</v>
      </c>
      <c r="I28" s="28">
        <f t="shared" si="1"/>
        <v>1533427.65237</v>
      </c>
      <c r="J28" s="28">
        <f t="shared" si="2"/>
        <v>1774936.3124799998</v>
      </c>
      <c r="K28" s="28">
        <f t="shared" si="4"/>
        <v>241508.66010999982</v>
      </c>
      <c r="M28" s="46"/>
    </row>
    <row r="29" spans="1:11" s="4" customFormat="1" ht="54" customHeight="1">
      <c r="A29" s="23" t="s">
        <v>56</v>
      </c>
      <c r="B29" s="18" t="s">
        <v>55</v>
      </c>
      <c r="C29" s="32">
        <v>44295.7</v>
      </c>
      <c r="D29" s="32">
        <v>146322.64663</v>
      </c>
      <c r="E29" s="32">
        <f t="shared" si="3"/>
        <v>102026.94663</v>
      </c>
      <c r="F29" s="32">
        <v>4912.896</v>
      </c>
      <c r="G29" s="32">
        <v>164831.94281</v>
      </c>
      <c r="H29" s="32">
        <f>G29-F29</f>
        <v>159919.04681</v>
      </c>
      <c r="I29" s="32">
        <f t="shared" si="1"/>
        <v>49208.596</v>
      </c>
      <c r="J29" s="32">
        <f t="shared" si="2"/>
        <v>311154.58944</v>
      </c>
      <c r="K29" s="32">
        <f t="shared" si="4"/>
        <v>261945.99344000002</v>
      </c>
    </row>
    <row r="30" spans="1:11" s="4" customFormat="1" ht="126" customHeight="1">
      <c r="A30" s="23" t="s">
        <v>74</v>
      </c>
      <c r="B30" s="18" t="s">
        <v>75</v>
      </c>
      <c r="C30" s="32"/>
      <c r="D30" s="32"/>
      <c r="E30" s="32"/>
      <c r="F30" s="32"/>
      <c r="G30" s="32">
        <v>5000</v>
      </c>
      <c r="H30" s="32">
        <f>G30-F30</f>
        <v>5000</v>
      </c>
      <c r="I30" s="32">
        <f t="shared" si="1"/>
        <v>0</v>
      </c>
      <c r="J30" s="32">
        <f t="shared" si="2"/>
        <v>5000</v>
      </c>
      <c r="K30" s="32">
        <f t="shared" si="4"/>
        <v>5000</v>
      </c>
    </row>
    <row r="31" spans="1:11" s="4" customFormat="1" ht="27" customHeight="1">
      <c r="A31" s="35" t="s">
        <v>2</v>
      </c>
      <c r="B31" s="17" t="s">
        <v>16</v>
      </c>
      <c r="C31" s="15">
        <f>C28+C29</f>
        <v>1420023.66952</v>
      </c>
      <c r="D31" s="15">
        <f>D28+D29</f>
        <v>1498421.26883</v>
      </c>
      <c r="E31" s="15">
        <f t="shared" si="3"/>
        <v>78397.59930999996</v>
      </c>
      <c r="F31" s="15">
        <f>F28+F29</f>
        <v>162612.57885000002</v>
      </c>
      <c r="G31" s="15">
        <f>G28+G29+G30</f>
        <v>592669.63309</v>
      </c>
      <c r="H31" s="15">
        <f>G31-F31</f>
        <v>430057.05423999997</v>
      </c>
      <c r="I31" s="15">
        <f t="shared" si="1"/>
        <v>1582636.24837</v>
      </c>
      <c r="J31" s="15">
        <f t="shared" si="2"/>
        <v>2091090.90192</v>
      </c>
      <c r="K31" s="15">
        <f t="shared" si="4"/>
        <v>508454.65355000016</v>
      </c>
    </row>
    <row r="32" spans="1:11" s="4" customFormat="1" ht="28.5" customHeight="1">
      <c r="A32" s="23" t="s">
        <v>71</v>
      </c>
      <c r="B32" s="18" t="s">
        <v>70</v>
      </c>
      <c r="C32" s="32">
        <v>1139.73532</v>
      </c>
      <c r="D32" s="32">
        <v>2973.57515</v>
      </c>
      <c r="E32" s="32">
        <f t="shared" si="3"/>
        <v>1833.8398300000001</v>
      </c>
      <c r="F32" s="32"/>
      <c r="G32" s="36"/>
      <c r="H32" s="27"/>
      <c r="I32" s="32">
        <f aca="true" t="shared" si="5" ref="I32:I40">C32+F32</f>
        <v>1139.73532</v>
      </c>
      <c r="J32" s="32">
        <f aca="true" t="shared" si="6" ref="J32:J40">D32+G32</f>
        <v>2973.57515</v>
      </c>
      <c r="K32" s="32">
        <f t="shared" si="4"/>
        <v>1833.8398300000001</v>
      </c>
    </row>
    <row r="33" spans="1:11" s="4" customFormat="1" ht="108" customHeight="1">
      <c r="A33" s="23" t="s">
        <v>66</v>
      </c>
      <c r="B33" s="18" t="s">
        <v>65</v>
      </c>
      <c r="C33" s="32">
        <v>14884</v>
      </c>
      <c r="D33" s="32"/>
      <c r="E33" s="32">
        <f t="shared" si="3"/>
        <v>-14884</v>
      </c>
      <c r="F33" s="32"/>
      <c r="G33" s="36"/>
      <c r="H33" s="27"/>
      <c r="I33" s="32"/>
      <c r="J33" s="32">
        <f t="shared" si="6"/>
        <v>0</v>
      </c>
      <c r="K33" s="32">
        <f t="shared" si="4"/>
        <v>0</v>
      </c>
    </row>
    <row r="34" spans="1:11" s="4" customFormat="1" ht="38.25" customHeight="1">
      <c r="A34" s="23"/>
      <c r="B34" s="18" t="s">
        <v>57</v>
      </c>
      <c r="C34" s="32">
        <v>50159.685</v>
      </c>
      <c r="D34" s="32">
        <v>112653.98651</v>
      </c>
      <c r="E34" s="32">
        <f t="shared" si="3"/>
        <v>62494.301510000005</v>
      </c>
      <c r="F34" s="32"/>
      <c r="G34" s="32"/>
      <c r="H34" s="32">
        <f aca="true" t="shared" si="7" ref="H34:H40">G34-F34</f>
        <v>0</v>
      </c>
      <c r="I34" s="32">
        <f t="shared" si="5"/>
        <v>50159.685</v>
      </c>
      <c r="J34" s="32">
        <f t="shared" si="6"/>
        <v>112653.98651</v>
      </c>
      <c r="K34" s="32">
        <f t="shared" si="4"/>
        <v>62494.301510000005</v>
      </c>
    </row>
    <row r="35" spans="1:11" s="4" customFormat="1" ht="48" customHeight="1">
      <c r="A35" s="23" t="s">
        <v>48</v>
      </c>
      <c r="B35" s="18" t="s">
        <v>59</v>
      </c>
      <c r="C35" s="32">
        <v>2376.30704</v>
      </c>
      <c r="D35" s="32">
        <v>58709.98595</v>
      </c>
      <c r="E35" s="32">
        <f t="shared" si="3"/>
        <v>56333.67891</v>
      </c>
      <c r="F35" s="32"/>
      <c r="G35" s="32">
        <v>19013.223</v>
      </c>
      <c r="H35" s="32">
        <f t="shared" si="7"/>
        <v>19013.223</v>
      </c>
      <c r="I35" s="32">
        <f t="shared" si="5"/>
        <v>2376.30704</v>
      </c>
      <c r="J35" s="32">
        <f t="shared" si="6"/>
        <v>77723.20895</v>
      </c>
      <c r="K35" s="32">
        <f t="shared" si="4"/>
        <v>75346.90191</v>
      </c>
    </row>
    <row r="36" spans="1:14" s="4" customFormat="1" ht="37.5" customHeight="1">
      <c r="A36" s="35" t="s">
        <v>14</v>
      </c>
      <c r="B36" s="17" t="s">
        <v>3</v>
      </c>
      <c r="C36" s="15">
        <f>C31+C34+C35+C32+C33</f>
        <v>1488583.3968800001</v>
      </c>
      <c r="D36" s="15">
        <f>D31+D32+D34+D35+D33</f>
        <v>1672758.8164399997</v>
      </c>
      <c r="E36" s="15">
        <f>D36-C36</f>
        <v>184175.4195599996</v>
      </c>
      <c r="F36" s="15">
        <f>F31+F34+F35</f>
        <v>162612.57885000002</v>
      </c>
      <c r="G36" s="15">
        <f>G31+G34+G35</f>
        <v>611682.85609</v>
      </c>
      <c r="H36" s="15">
        <f t="shared" si="7"/>
        <v>449070.27723999997</v>
      </c>
      <c r="I36" s="15">
        <f>C36+F36</f>
        <v>1651195.97573</v>
      </c>
      <c r="J36" s="15">
        <f t="shared" si="6"/>
        <v>2284441.6725299996</v>
      </c>
      <c r="K36" s="15">
        <f>J36-I36</f>
        <v>633245.6967999996</v>
      </c>
      <c r="M36" s="46"/>
      <c r="N36" s="50"/>
    </row>
    <row r="37" spans="1:15" ht="21" customHeight="1">
      <c r="A37" s="47" t="s">
        <v>49</v>
      </c>
      <c r="B37" s="48" t="s">
        <v>17</v>
      </c>
      <c r="C37" s="26">
        <f>C38+C40+C39</f>
        <v>0</v>
      </c>
      <c r="D37" s="26">
        <f>D38+D40+D39</f>
        <v>0</v>
      </c>
      <c r="E37" s="26">
        <f t="shared" si="3"/>
        <v>0</v>
      </c>
      <c r="F37" s="26">
        <f>F38+F40+F39</f>
        <v>-837.48399</v>
      </c>
      <c r="G37" s="26">
        <f>G38+G40+G39</f>
        <v>-742.72188</v>
      </c>
      <c r="H37" s="26">
        <f t="shared" si="7"/>
        <v>94.7621099999999</v>
      </c>
      <c r="I37" s="26">
        <f t="shared" si="5"/>
        <v>-837.48399</v>
      </c>
      <c r="J37" s="26">
        <f t="shared" si="6"/>
        <v>-742.72188</v>
      </c>
      <c r="K37" s="26">
        <f>J37-I37</f>
        <v>94.7621099999999</v>
      </c>
      <c r="M37" s="44"/>
      <c r="N37" s="55"/>
      <c r="O37" s="44"/>
    </row>
    <row r="38" spans="1:14" ht="48" customHeight="1">
      <c r="A38" s="23" t="s">
        <v>50</v>
      </c>
      <c r="B38" s="18" t="s">
        <v>52</v>
      </c>
      <c r="C38" s="32"/>
      <c r="D38" s="32"/>
      <c r="E38" s="32">
        <f t="shared" si="3"/>
        <v>0</v>
      </c>
      <c r="F38" s="32">
        <v>-77.48399</v>
      </c>
      <c r="G38" s="32">
        <v>-68.72188</v>
      </c>
      <c r="H38" s="32">
        <f t="shared" si="7"/>
        <v>8.762110000000007</v>
      </c>
      <c r="I38" s="32">
        <f t="shared" si="5"/>
        <v>-77.48399</v>
      </c>
      <c r="J38" s="32">
        <f t="shared" si="6"/>
        <v>-68.72188</v>
      </c>
      <c r="K38" s="32">
        <f t="shared" si="4"/>
        <v>8.762110000000007</v>
      </c>
      <c r="M38" s="44"/>
      <c r="N38" s="44"/>
    </row>
    <row r="39" spans="1:15" ht="34.5" customHeight="1">
      <c r="A39" s="23" t="s">
        <v>51</v>
      </c>
      <c r="B39" s="18" t="s">
        <v>53</v>
      </c>
      <c r="C39" s="32"/>
      <c r="D39" s="32"/>
      <c r="E39" s="32">
        <f t="shared" si="3"/>
        <v>0</v>
      </c>
      <c r="F39" s="32">
        <v>-622</v>
      </c>
      <c r="G39" s="32">
        <v>-194</v>
      </c>
      <c r="H39" s="32">
        <f t="shared" si="7"/>
        <v>428</v>
      </c>
      <c r="I39" s="32">
        <f t="shared" si="5"/>
        <v>-622</v>
      </c>
      <c r="J39" s="32">
        <f t="shared" si="6"/>
        <v>-194</v>
      </c>
      <c r="K39" s="32">
        <f t="shared" si="4"/>
        <v>428</v>
      </c>
      <c r="O39" s="44"/>
    </row>
    <row r="40" spans="1:14" ht="31.5" customHeight="1">
      <c r="A40" s="23" t="s">
        <v>54</v>
      </c>
      <c r="B40" s="18" t="s">
        <v>58</v>
      </c>
      <c r="C40" s="32"/>
      <c r="D40" s="32"/>
      <c r="E40" s="32">
        <f t="shared" si="3"/>
        <v>0</v>
      </c>
      <c r="F40" s="32">
        <v>-138</v>
      </c>
      <c r="G40" s="32">
        <v>-480</v>
      </c>
      <c r="H40" s="32">
        <f t="shared" si="7"/>
        <v>-342</v>
      </c>
      <c r="I40" s="32">
        <f t="shared" si="5"/>
        <v>-138</v>
      </c>
      <c r="J40" s="32">
        <f t="shared" si="6"/>
        <v>-480</v>
      </c>
      <c r="K40" s="32">
        <f t="shared" si="4"/>
        <v>-342</v>
      </c>
      <c r="M40" s="44"/>
      <c r="N40" s="44"/>
    </row>
    <row r="41" spans="1:11" ht="66.75" customHeight="1">
      <c r="A41" s="51"/>
      <c r="B41" s="51"/>
      <c r="C41" s="56"/>
      <c r="D41" s="53"/>
      <c r="E41" s="52"/>
      <c r="F41" s="52"/>
      <c r="G41" s="52"/>
      <c r="H41" s="54"/>
      <c r="I41" s="52"/>
      <c r="J41" s="52"/>
      <c r="K41" s="52"/>
    </row>
    <row r="42" spans="1:7" ht="15">
      <c r="A42" s="13"/>
      <c r="B42" s="5"/>
      <c r="C42" s="56"/>
      <c r="D42" s="38"/>
      <c r="E42" s="38"/>
      <c r="F42" s="38"/>
      <c r="G42" s="38"/>
    </row>
    <row r="43" spans="1:7" ht="15">
      <c r="A43" s="61"/>
      <c r="B43" s="62"/>
      <c r="C43" s="56"/>
      <c r="D43" s="7"/>
      <c r="E43" s="7"/>
      <c r="F43" s="8"/>
      <c r="G43" s="8"/>
    </row>
    <row r="44" spans="1:7" ht="30.75" customHeight="1">
      <c r="A44" s="63"/>
      <c r="B44" s="64"/>
      <c r="C44" s="56"/>
      <c r="D44" s="49"/>
      <c r="E44" s="14"/>
      <c r="F44" s="37"/>
      <c r="G44" s="8"/>
    </row>
    <row r="45" spans="1:7" ht="27.75" customHeight="1">
      <c r="A45" s="9"/>
      <c r="B45" s="10"/>
      <c r="C45" s="40"/>
      <c r="D45" s="39"/>
      <c r="E45" s="39"/>
      <c r="F45" s="6"/>
      <c r="G45" s="57"/>
    </row>
    <row r="46" spans="1:7" ht="25.5" customHeight="1">
      <c r="A46" s="9"/>
      <c r="B46" s="10"/>
      <c r="C46" s="10"/>
      <c r="D46" s="6"/>
      <c r="E46" s="38"/>
      <c r="F46" s="6"/>
      <c r="G46" s="6"/>
    </row>
    <row r="47" spans="1:7" ht="15">
      <c r="A47" s="9"/>
      <c r="B47" s="10"/>
      <c r="C47" s="10"/>
      <c r="D47" s="38"/>
      <c r="E47" s="38"/>
      <c r="F47" s="6"/>
      <c r="G47" s="6"/>
    </row>
    <row r="48" spans="1:7" ht="15">
      <c r="A48" s="9"/>
      <c r="B48" s="10"/>
      <c r="C48" s="10"/>
      <c r="D48" s="38"/>
      <c r="E48" s="6"/>
      <c r="F48" s="6"/>
      <c r="G48" s="38"/>
    </row>
    <row r="49" spans="1:7" ht="15">
      <c r="A49" s="9"/>
      <c r="B49" s="10"/>
      <c r="C49" s="10"/>
      <c r="D49" s="6"/>
      <c r="E49" s="6"/>
      <c r="F49" s="6"/>
      <c r="G49" s="6"/>
    </row>
    <row r="50" spans="1:7" ht="15">
      <c r="A50" s="9"/>
      <c r="B50" s="10"/>
      <c r="C50" s="10"/>
      <c r="D50" s="6"/>
      <c r="E50" s="6"/>
      <c r="F50" s="6"/>
      <c r="G50" s="6"/>
    </row>
  </sheetData>
  <sheetProtection/>
  <mergeCells count="11">
    <mergeCell ref="F6:H6"/>
    <mergeCell ref="C6:E6"/>
    <mergeCell ref="I6:K6"/>
    <mergeCell ref="A43:B43"/>
    <mergeCell ref="A44:B44"/>
    <mergeCell ref="G1:K1"/>
    <mergeCell ref="A2:K2"/>
    <mergeCell ref="A3:K3"/>
    <mergeCell ref="A5:I5"/>
    <mergeCell ref="A6:A7"/>
    <mergeCell ref="B6:B7"/>
  </mergeCells>
  <printOptions horizontalCentered="1"/>
  <pageMargins left="0.1968503937007874" right="0.1968503937007874" top="0.4330708661417323" bottom="0.31496062992125984" header="0.35433070866141736" footer="0.1968503937007874"/>
  <pageSetup horizontalDpi="600" verticalDpi="600" orientation="landscape" paperSize="9" scale="85" r:id="rId1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AIshuk</cp:lastModifiedBy>
  <cp:lastPrinted>2023-11-01T09:51:49Z</cp:lastPrinted>
  <dcterms:created xsi:type="dcterms:W3CDTF">2001-07-11T13:17:26Z</dcterms:created>
  <dcterms:modified xsi:type="dcterms:W3CDTF">2023-11-01T09:51:50Z</dcterms:modified>
  <cp:category/>
  <cp:version/>
  <cp:contentType/>
  <cp:contentStatus/>
</cp:coreProperties>
</file>