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убрики\"/>
    </mc:Choice>
  </mc:AlternateContent>
  <xr:revisionPtr revIDLastSave="0" documentId="8_{6FFB9918-FBFA-47EC-BD11-3EAFDF82DE6B}" xr6:coauthVersionLast="47" xr6:coauthVersionMax="47" xr10:uidLastSave="{00000000-0000-0000-0000-000000000000}"/>
  <bookViews>
    <workbookView xWindow="384" yWindow="384" windowWidth="17280" windowHeight="8964"/>
  </bookViews>
  <sheets>
    <sheet name="2023" sheetId="26" r:id="rId1"/>
  </sheets>
  <definedNames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_xlnm._FilterDatabase" localSheetId="0" hidden="1">'2023'!$B$9:$B$42</definedName>
    <definedName name="_xlnm.Database">#REF!</definedName>
    <definedName name="В68">#REF!</definedName>
    <definedName name="вс">#REF!</definedName>
    <definedName name="_xlnm.Print_Titles" localSheetId="0">'2023'!$6:$8</definedName>
    <definedName name="_xlnm.Print_Area" localSheetId="0">'2023'!$A$1:$K$40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3" i="26" l="1"/>
  <c r="I33" i="26"/>
  <c r="J30" i="26"/>
  <c r="K30" i="26" s="1"/>
  <c r="I30" i="26"/>
  <c r="H25" i="26"/>
  <c r="J25" i="26"/>
  <c r="K25" i="26" s="1"/>
  <c r="I25" i="26"/>
  <c r="G22" i="26"/>
  <c r="I27" i="26"/>
  <c r="K27" i="26"/>
  <c r="D22" i="26"/>
  <c r="K33" i="26"/>
  <c r="E33" i="26"/>
  <c r="E26" i="26"/>
  <c r="H24" i="26"/>
  <c r="G16" i="26"/>
  <c r="F16" i="26"/>
  <c r="I16" i="26"/>
  <c r="J21" i="26"/>
  <c r="I21" i="26"/>
  <c r="H21" i="26"/>
  <c r="E21" i="26"/>
  <c r="D16" i="26"/>
  <c r="J16" i="26" s="1"/>
  <c r="K16" i="26" s="1"/>
  <c r="C16" i="26"/>
  <c r="F22" i="26"/>
  <c r="F28" i="26" s="1"/>
  <c r="F31" i="26" s="1"/>
  <c r="F36" i="26" s="1"/>
  <c r="C22" i="26"/>
  <c r="E22" i="26" s="1"/>
  <c r="J34" i="26"/>
  <c r="F37" i="26"/>
  <c r="I37" i="26"/>
  <c r="J23" i="26"/>
  <c r="G37" i="26"/>
  <c r="H37" i="26"/>
  <c r="D37" i="26"/>
  <c r="C37" i="26"/>
  <c r="I39" i="26"/>
  <c r="J39" i="26"/>
  <c r="K39" i="26"/>
  <c r="I26" i="26"/>
  <c r="J26" i="26"/>
  <c r="J24" i="26"/>
  <c r="K24" i="26" s="1"/>
  <c r="H26" i="26"/>
  <c r="E39" i="26"/>
  <c r="J27" i="26"/>
  <c r="E27" i="26"/>
  <c r="I24" i="26"/>
  <c r="E24" i="26"/>
  <c r="H39" i="26"/>
  <c r="J32" i="26"/>
  <c r="K32" i="26" s="1"/>
  <c r="I32" i="26"/>
  <c r="E32" i="26"/>
  <c r="J40" i="26"/>
  <c r="J38" i="26"/>
  <c r="J35" i="26"/>
  <c r="J29" i="26"/>
  <c r="J20" i="26"/>
  <c r="J19" i="26"/>
  <c r="K19" i="26" s="1"/>
  <c r="J18" i="26"/>
  <c r="J17" i="26"/>
  <c r="J15" i="26"/>
  <c r="J14" i="26"/>
  <c r="J13" i="26"/>
  <c r="K13" i="26" s="1"/>
  <c r="J12" i="26"/>
  <c r="J11" i="26"/>
  <c r="J10" i="26"/>
  <c r="K10" i="26" s="1"/>
  <c r="J9" i="26"/>
  <c r="I9" i="26"/>
  <c r="H40" i="26"/>
  <c r="H38" i="26"/>
  <c r="H35" i="26"/>
  <c r="H34" i="26"/>
  <c r="H29" i="26"/>
  <c r="H23" i="26"/>
  <c r="H20" i="26"/>
  <c r="H19" i="26"/>
  <c r="H18" i="26"/>
  <c r="H17" i="26"/>
  <c r="H15" i="26"/>
  <c r="H14" i="26"/>
  <c r="H13" i="26"/>
  <c r="H12" i="26"/>
  <c r="H11" i="26"/>
  <c r="H10" i="26"/>
  <c r="H9" i="26"/>
  <c r="E40" i="26"/>
  <c r="E38" i="26"/>
  <c r="E35" i="26"/>
  <c r="E34" i="26"/>
  <c r="E29" i="26"/>
  <c r="E23" i="26"/>
  <c r="E20" i="26"/>
  <c r="E19" i="26"/>
  <c r="E18" i="26"/>
  <c r="E17" i="26"/>
  <c r="E15" i="26"/>
  <c r="E14" i="26"/>
  <c r="E13" i="26"/>
  <c r="E12" i="26"/>
  <c r="E11" i="26"/>
  <c r="E10" i="26"/>
  <c r="E9" i="26"/>
  <c r="I34" i="26"/>
  <c r="K34" i="26" s="1"/>
  <c r="I40" i="26"/>
  <c r="I38" i="26"/>
  <c r="I35" i="26"/>
  <c r="I29" i="26"/>
  <c r="I23" i="26"/>
  <c r="I20" i="26"/>
  <c r="I19" i="26"/>
  <c r="I18" i="26"/>
  <c r="K18" i="26" s="1"/>
  <c r="I17" i="26"/>
  <c r="I15" i="26"/>
  <c r="K15" i="26"/>
  <c r="I14" i="26"/>
  <c r="I13" i="26"/>
  <c r="I12" i="26"/>
  <c r="I11" i="26"/>
  <c r="K11" i="26" s="1"/>
  <c r="I10" i="26"/>
  <c r="K38" i="26"/>
  <c r="C28" i="26"/>
  <c r="C31" i="26" s="1"/>
  <c r="K21" i="26"/>
  <c r="K40" i="26"/>
  <c r="J37" i="26"/>
  <c r="K37" i="26" s="1"/>
  <c r="E37" i="26"/>
  <c r="K35" i="26"/>
  <c r="H16" i="26"/>
  <c r="K29" i="26"/>
  <c r="K20" i="26"/>
  <c r="K17" i="26"/>
  <c r="K12" i="26"/>
  <c r="K26" i="26"/>
  <c r="G28" i="26"/>
  <c r="G31" i="26" s="1"/>
  <c r="K23" i="26"/>
  <c r="J22" i="26"/>
  <c r="K14" i="26"/>
  <c r="K9" i="26"/>
  <c r="G36" i="26" l="1"/>
  <c r="H36" i="26" s="1"/>
  <c r="H31" i="26"/>
  <c r="C36" i="26"/>
  <c r="I36" i="26" s="1"/>
  <c r="I31" i="26"/>
  <c r="I28" i="26"/>
  <c r="H22" i="26"/>
  <c r="E16" i="26"/>
  <c r="D28" i="26"/>
  <c r="H28" i="26"/>
  <c r="I22" i="26"/>
  <c r="K22" i="26" s="1"/>
  <c r="E28" i="26" l="1"/>
  <c r="J28" i="26"/>
  <c r="K28" i="26" s="1"/>
  <c r="D31" i="26"/>
  <c r="J31" i="26" l="1"/>
  <c r="K31" i="26" s="1"/>
  <c r="E31" i="26"/>
  <c r="D36" i="26"/>
  <c r="J36" i="26" l="1"/>
  <c r="K36" i="26" s="1"/>
  <c r="E36" i="26"/>
</calcChain>
</file>

<file path=xl/sharedStrings.xml><?xml version="1.0" encoding="utf-8"?>
<sst xmlns="http://schemas.openxmlformats.org/spreadsheetml/2006/main" count="85" uniqueCount="80">
  <si>
    <t>900201</t>
  </si>
  <si>
    <t xml:space="preserve">Разом видатків </t>
  </si>
  <si>
    <t>900202</t>
  </si>
  <si>
    <t>Всього видатків за функціональною класифікацією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</si>
  <si>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</si>
  <si>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</si>
  <si>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</si>
  <si>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</si>
  <si>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Засоби масової інформації</t>
  </si>
  <si>
    <t>Фізична культура і спорт</t>
  </si>
  <si>
    <t>Загальний фонд</t>
  </si>
  <si>
    <t>Спеціальний фонд</t>
  </si>
  <si>
    <t>Разом</t>
  </si>
  <si>
    <t>Охорона здоров'я</t>
  </si>
  <si>
    <t>900203</t>
  </si>
  <si>
    <t>Найменування видатків та кредитування</t>
  </si>
  <si>
    <t xml:space="preserve">Всього видатків </t>
  </si>
  <si>
    <t xml:space="preserve">Кредитування бюджету </t>
  </si>
  <si>
    <t>відхилення (+,-)</t>
  </si>
  <si>
    <t>5=4-3</t>
  </si>
  <si>
    <t>8=7-6</t>
  </si>
  <si>
    <t>11=10-9</t>
  </si>
  <si>
    <t>відхилення             (+,-)</t>
  </si>
  <si>
    <t>Інформація про виконання видатків обласного бюджету</t>
  </si>
  <si>
    <t>0100</t>
  </si>
  <si>
    <t>1000</t>
  </si>
  <si>
    <t>2000</t>
  </si>
  <si>
    <t>3000</t>
  </si>
  <si>
    <t>4000</t>
  </si>
  <si>
    <t>5000</t>
  </si>
  <si>
    <t>7300</t>
  </si>
  <si>
    <t>7400</t>
  </si>
  <si>
    <t>7600</t>
  </si>
  <si>
    <t>8000</t>
  </si>
  <si>
    <t>Житлово-комунальне господарство</t>
  </si>
  <si>
    <t>6000</t>
  </si>
  <si>
    <t>7000</t>
  </si>
  <si>
    <t>Економічна діяльність, в т.ч.:</t>
  </si>
  <si>
    <t>7100</t>
  </si>
  <si>
    <t>Сільське, лісове, рибне господарство та мисливство</t>
  </si>
  <si>
    <t>Будівництво та регіональний розвиток</t>
  </si>
  <si>
    <t>Інші програми та заходи, пов'язані з економічною діяльністю</t>
  </si>
  <si>
    <t>Транспорт та транспортна інфраструктура,  дорожнє господарство</t>
  </si>
  <si>
    <t>Інша діяльність, в т.ч.:</t>
  </si>
  <si>
    <t>8100</t>
  </si>
  <si>
    <t>Громадський порядок та безпека</t>
  </si>
  <si>
    <t>8200</t>
  </si>
  <si>
    <t>8400</t>
  </si>
  <si>
    <t>9700</t>
  </si>
  <si>
    <t>8800</t>
  </si>
  <si>
    <t>8820</t>
  </si>
  <si>
    <t>8830</t>
  </si>
  <si>
    <t>Пільгові довгострокові кредити молодим сім’ям та одиноким молодим громадянам на будівництво/придбання житла та їх повернення</t>
  </si>
  <si>
    <t>Довгострокові кредити індивідуальним забудовникам житла на селі та їх повернення</t>
  </si>
  <si>
    <t>8860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</si>
  <si>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</si>
  <si>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9800</t>
  </si>
  <si>
    <t>Субвенції з місцевого бюджету іншим місцевим бюджетам за рахунок субвенцій з державного бюджету</t>
  </si>
  <si>
    <t>Бюджетні позички суб'єктам господарювання  та їх повернення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</si>
  <si>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</si>
  <si>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Код Типової програмної класифікації видатків та кредитування місцевих бюджетів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</si>
  <si>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</si>
  <si>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</si>
  <si>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8700</t>
  </si>
  <si>
    <t>Резервний фонд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</si>
  <si>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</si>
  <si>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9160</t>
  </si>
  <si>
    <t>9=3+6</t>
  </si>
  <si>
    <t>10=4+7</t>
  </si>
  <si>
    <t>Захист населення і територій від надзвичайних ситуацій</t>
  </si>
  <si>
    <t>Інші дотації з місцевого бюджету</t>
  </si>
  <si>
    <t>9150</t>
  </si>
  <si>
    <t>8300</t>
  </si>
  <si>
    <t>Охорона навколишнього природного середовища</t>
  </si>
  <si>
    <t>9820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</si>
  <si>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</si>
  <si>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(тис. грн.)</t>
  </si>
  <si>
    <t>Рівненської області за 2023 рік</t>
  </si>
  <si>
    <t>виконано за 2022 рік</t>
  </si>
  <si>
    <t>виконано за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</si>
</sst>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5" formatCode="_-* #,##0_р_._-;\-* #,##0_р_._-;_-* &quot;-&quot;_р_._-;_-@_-"/>
    <numFmt numFmtId="187" formatCode="_-* #,##0.00_р_._-;\-* #,##0.00_р_._-;_-* &quot;-&quot;??_р_._-;_-@_-"/>
    <numFmt numFmtId="189" formatCode="0.0"/>
    <numFmt numFmtId="198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charset val="204"/>
    </font>
    <font>
      <b/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 Cyr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Times New Roman Cyr"/>
      <family val="1"/>
      <charset val="204"/>
    </font>
    <font>
      <sz val="8"/>
      <name val="Times New Roman"/>
      <family val="1"/>
      <charset val="204"/>
    </font>
    <font>
      <b/>
      <sz val="8"/>
      <name val="Times New Roman Cyr"/>
      <family val="1"/>
      <charset val="204"/>
    </font>
    <font>
      <sz val="8"/>
      <name val="Times New Roman"/>
      <family val="1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 Cyr"/>
      <family val="1"/>
      <charset val="204"/>
    </font>
    <font>
      <sz val="11"/>
      <color indexed="10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6" fillId="0" borderId="0"/>
    <xf numFmtId="0" fontId="2" fillId="0" borderId="0"/>
    <xf numFmtId="0" fontId="15" fillId="0" borderId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71">
    <xf numFmtId="0" fontId="0" fillId="0" borderId="0" xfId="0"/>
    <xf numFmtId="0" fontId="5" fillId="0" borderId="0" xfId="2" applyFont="1" applyFill="1" applyProtection="1"/>
    <xf numFmtId="0" fontId="5" fillId="0" borderId="0" xfId="2" applyFont="1" applyProtection="1"/>
    <xf numFmtId="0" fontId="5" fillId="0" borderId="0" xfId="2" applyFont="1" applyAlignment="1" applyProtection="1">
      <alignment horizontal="center"/>
    </xf>
    <xf numFmtId="0" fontId="2" fillId="0" borderId="0" xfId="2" applyFont="1" applyProtection="1"/>
    <xf numFmtId="0" fontId="4" fillId="0" borderId="0" xfId="0" applyFont="1" applyFill="1" applyBorder="1" applyAlignment="1" applyProtection="1">
      <alignment vertical="center"/>
    </xf>
    <xf numFmtId="0" fontId="5" fillId="0" borderId="0" xfId="2" applyFont="1" applyBorder="1" applyProtection="1"/>
    <xf numFmtId="189" fontId="4" fillId="0" borderId="0" xfId="2" applyNumberFormat="1" applyFont="1" applyBorder="1" applyAlignment="1" applyProtection="1">
      <alignment horizontal="centerContinuous" vertical="center"/>
    </xf>
    <xf numFmtId="0" fontId="5" fillId="0" borderId="0" xfId="2" applyFont="1" applyBorder="1" applyAlignment="1" applyProtection="1">
      <alignment horizontal="centerContinuous" vertical="center"/>
    </xf>
    <xf numFmtId="0" fontId="5" fillId="0" borderId="0" xfId="2" applyFont="1" applyBorder="1" applyAlignment="1" applyProtection="1">
      <alignment wrapText="1"/>
    </xf>
    <xf numFmtId="0" fontId="5" fillId="0" borderId="0" xfId="2" applyFont="1" applyBorder="1" applyAlignment="1" applyProtection="1">
      <alignment horizontal="center"/>
    </xf>
    <xf numFmtId="0" fontId="5" fillId="0" borderId="0" xfId="2" applyFont="1" applyAlignment="1" applyProtection="1">
      <alignment wrapText="1"/>
    </xf>
    <xf numFmtId="0" fontId="12" fillId="0" borderId="0" xfId="2" applyFont="1" applyProtection="1"/>
    <xf numFmtId="0" fontId="5" fillId="0" borderId="0" xfId="2" applyFont="1" applyAlignment="1" applyProtection="1">
      <alignment horizontal="left"/>
    </xf>
    <xf numFmtId="189" fontId="5" fillId="0" borderId="0" xfId="2" applyNumberFormat="1" applyFont="1" applyBorder="1" applyAlignment="1" applyProtection="1">
      <alignment horizontal="centerContinuous" vertical="center"/>
    </xf>
    <xf numFmtId="198" fontId="14" fillId="2" borderId="1" xfId="2" applyNumberFormat="1" applyFont="1" applyFill="1" applyBorder="1" applyProtection="1"/>
    <xf numFmtId="0" fontId="9" fillId="3" borderId="1" xfId="2" applyFont="1" applyFill="1" applyBorder="1" applyAlignment="1" applyProtection="1">
      <alignment horizontal="left" vertical="center" wrapText="1"/>
    </xf>
    <xf numFmtId="0" fontId="9" fillId="2" borderId="1" xfId="2" applyFont="1" applyFill="1" applyBorder="1" applyAlignment="1" applyProtection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13" fillId="0" borderId="2" xfId="2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Continuous" vertical="center" wrapText="1"/>
    </xf>
    <xf numFmtId="0" fontId="13" fillId="0" borderId="2" xfId="2" applyNumberFormat="1" applyFont="1" applyFill="1" applyBorder="1" applyAlignment="1" applyProtection="1">
      <alignment horizontal="center" vertical="center" wrapText="1"/>
    </xf>
    <xf numFmtId="49" fontId="18" fillId="0" borderId="1" xfId="2" applyNumberFormat="1" applyFont="1" applyBorder="1" applyAlignment="1" applyProtection="1">
      <alignment horizontal="center"/>
    </xf>
    <xf numFmtId="49" fontId="17" fillId="0" borderId="1" xfId="2" applyNumberFormat="1" applyFont="1" applyBorder="1" applyAlignment="1" applyProtection="1">
      <alignment horizontal="center" vertical="center" wrapText="1"/>
    </xf>
    <xf numFmtId="49" fontId="19" fillId="3" borderId="1" xfId="2" applyNumberFormat="1" applyFont="1" applyFill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Continuous" vertical="center" wrapText="1"/>
    </xf>
    <xf numFmtId="198" fontId="6" fillId="0" borderId="1" xfId="2" applyNumberFormat="1" applyFont="1" applyBorder="1" applyProtection="1"/>
    <xf numFmtId="198" fontId="7" fillId="0" borderId="1" xfId="2" applyNumberFormat="1" applyFont="1" applyBorder="1" applyProtection="1"/>
    <xf numFmtId="198" fontId="8" fillId="3" borderId="1" xfId="2" applyNumberFormat="1" applyFont="1" applyFill="1" applyBorder="1" applyAlignment="1" applyProtection="1">
      <alignment horizontal="right" vertical="center" wrapText="1"/>
    </xf>
    <xf numFmtId="0" fontId="13" fillId="0" borderId="1" xfId="2" applyFont="1" applyFill="1" applyBorder="1" applyAlignment="1" applyProtection="1">
      <alignment horizontal="center" vertical="center" wrapText="1"/>
    </xf>
    <xf numFmtId="0" fontId="22" fillId="0" borderId="0" xfId="2" applyFont="1" applyFill="1" applyProtection="1"/>
    <xf numFmtId="0" fontId="21" fillId="0" borderId="1" xfId="2" applyFont="1" applyBorder="1" applyAlignment="1" applyProtection="1">
      <alignment horizontal="left" wrapText="1"/>
    </xf>
    <xf numFmtId="198" fontId="23" fillId="0" borderId="1" xfId="2" applyNumberFormat="1" applyFont="1" applyBorder="1" applyProtection="1"/>
    <xf numFmtId="49" fontId="17" fillId="0" borderId="1" xfId="2" applyNumberFormat="1" applyFont="1" applyBorder="1" applyAlignment="1" applyProtection="1">
      <alignment horizontal="center"/>
    </xf>
    <xf numFmtId="0" fontId="24" fillId="0" borderId="1" xfId="2" applyFont="1" applyBorder="1" applyAlignment="1" applyProtection="1">
      <alignment horizontal="left" vertical="center" wrapText="1"/>
    </xf>
    <xf numFmtId="49" fontId="11" fillId="2" borderId="1" xfId="2" applyNumberFormat="1" applyFont="1" applyFill="1" applyBorder="1" applyAlignment="1" applyProtection="1">
      <alignment horizontal="center" vertical="center"/>
    </xf>
    <xf numFmtId="198" fontId="25" fillId="0" borderId="1" xfId="2" applyNumberFormat="1" applyFont="1" applyBorder="1" applyProtection="1"/>
    <xf numFmtId="198" fontId="5" fillId="0" borderId="0" xfId="2" applyNumberFormat="1" applyFont="1" applyBorder="1" applyAlignment="1" applyProtection="1">
      <alignment horizontal="centerContinuous" vertical="center"/>
    </xf>
    <xf numFmtId="198" fontId="5" fillId="0" borderId="0" xfId="2" applyNumberFormat="1" applyFont="1" applyBorder="1" applyProtection="1"/>
    <xf numFmtId="198" fontId="27" fillId="0" borderId="0" xfId="2" applyNumberFormat="1" applyFont="1" applyBorder="1" applyAlignment="1" applyProtection="1">
      <alignment horizontal="center" vertical="center" wrapText="1"/>
    </xf>
    <xf numFmtId="189" fontId="5" fillId="0" borderId="0" xfId="2" applyNumberFormat="1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2" xfId="2" applyFont="1" applyFill="1" applyBorder="1" applyAlignment="1" applyProtection="1">
      <alignment horizontal="centerContinuous" vertical="center" wrapText="1"/>
    </xf>
    <xf numFmtId="0" fontId="4" fillId="0" borderId="0" xfId="2" applyFont="1" applyFill="1" applyBorder="1" applyAlignment="1" applyProtection="1">
      <alignment horizontal="center" wrapText="1"/>
    </xf>
    <xf numFmtId="198" fontId="5" fillId="0" borderId="0" xfId="2" applyNumberFormat="1" applyFont="1" applyProtection="1"/>
    <xf numFmtId="49" fontId="20" fillId="0" borderId="1" xfId="2" applyNumberFormat="1" applyFont="1" applyBorder="1" applyAlignment="1" applyProtection="1">
      <alignment horizontal="center"/>
    </xf>
    <xf numFmtId="198" fontId="2" fillId="0" borderId="0" xfId="2" applyNumberFormat="1" applyFont="1" applyProtection="1"/>
    <xf numFmtId="49" fontId="19" fillId="0" borderId="1" xfId="2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189" fontId="27" fillId="0" borderId="0" xfId="2" applyNumberFormat="1" applyFont="1" applyBorder="1" applyAlignment="1" applyProtection="1">
      <alignment horizontal="centerContinuous" vertical="center"/>
    </xf>
    <xf numFmtId="189" fontId="2" fillId="0" borderId="0" xfId="2" applyNumberFormat="1" applyFont="1" applyProtection="1"/>
    <xf numFmtId="0" fontId="26" fillId="0" borderId="4" xfId="0" applyFont="1" applyFill="1" applyBorder="1" applyAlignment="1" applyProtection="1">
      <alignment vertical="center" wrapText="1"/>
    </xf>
    <xf numFmtId="0" fontId="26" fillId="0" borderId="4" xfId="0" applyFont="1" applyFill="1" applyBorder="1" applyAlignment="1" applyProtection="1">
      <alignment horizontal="center" vertical="center" wrapText="1"/>
    </xf>
    <xf numFmtId="198" fontId="26" fillId="0" borderId="4" xfId="0" applyNumberFormat="1" applyFont="1" applyFill="1" applyBorder="1" applyAlignment="1" applyProtection="1">
      <alignment horizontal="center" vertical="center" wrapText="1"/>
    </xf>
    <xf numFmtId="189" fontId="5" fillId="0" borderId="0" xfId="2" applyNumberFormat="1" applyFont="1" applyProtection="1"/>
    <xf numFmtId="189" fontId="28" fillId="0" borderId="0" xfId="0" applyNumberFormat="1" applyFont="1" applyFill="1" applyBorder="1" applyAlignment="1" applyProtection="1">
      <alignment vertical="center"/>
    </xf>
    <xf numFmtId="198" fontId="27" fillId="4" borderId="0" xfId="2" applyNumberFormat="1" applyFont="1" applyFill="1" applyBorder="1" applyProtection="1"/>
    <xf numFmtId="189" fontId="18" fillId="0" borderId="4" xfId="0" applyNumberFormat="1" applyFont="1" applyFill="1" applyBorder="1" applyAlignment="1" applyProtection="1">
      <alignment horizontal="center" vertical="center" wrapText="1"/>
    </xf>
    <xf numFmtId="198" fontId="27" fillId="0" borderId="0" xfId="2" applyNumberFormat="1" applyFont="1" applyBorder="1" applyProtection="1"/>
    <xf numFmtId="0" fontId="13" fillId="0" borderId="5" xfId="2" applyFont="1" applyFill="1" applyBorder="1" applyAlignment="1" applyProtection="1">
      <alignment horizontal="center" vertical="center"/>
    </xf>
    <xf numFmtId="0" fontId="13" fillId="0" borderId="6" xfId="2" applyFont="1" applyFill="1" applyBorder="1" applyAlignment="1" applyProtection="1">
      <alignment horizontal="center" vertical="center"/>
    </xf>
    <xf numFmtId="0" fontId="13" fillId="0" borderId="7" xfId="2" applyFont="1" applyFill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98" fontId="5" fillId="0" borderId="0" xfId="2" applyNumberFormat="1" applyFont="1" applyBorder="1" applyAlignment="1" applyProtection="1">
      <alignment horizontal="center" vertical="center" wrapText="1"/>
    </xf>
    <xf numFmtId="0" fontId="5" fillId="0" borderId="0" xfId="2" applyFont="1" applyBorder="1" applyAlignment="1" applyProtection="1">
      <alignment horizontal="center" vertical="center" wrapText="1"/>
    </xf>
    <xf numFmtId="0" fontId="21" fillId="0" borderId="0" xfId="2" applyFont="1" applyAlignment="1" applyProtection="1">
      <alignment horizontal="center"/>
    </xf>
    <xf numFmtId="0" fontId="3" fillId="0" borderId="0" xfId="2" applyFont="1" applyAlignment="1" applyProtection="1">
      <alignment horizontal="center" wrapText="1"/>
    </xf>
    <xf numFmtId="0" fontId="4" fillId="0" borderId="0" xfId="2" applyFont="1" applyAlignment="1" applyProtection="1">
      <alignment horizontal="center" wrapText="1"/>
    </xf>
    <xf numFmtId="0" fontId="4" fillId="0" borderId="8" xfId="2" applyFont="1" applyFill="1" applyBorder="1" applyAlignment="1" applyProtection="1">
      <alignment horizontal="center" wrapText="1"/>
    </xf>
    <xf numFmtId="0" fontId="13" fillId="0" borderId="1" xfId="2" applyFont="1" applyFill="1" applyBorder="1" applyAlignment="1" applyProtection="1">
      <alignment horizontal="center" vertical="center" wrapText="1"/>
    </xf>
  </cellXfs>
  <cellStyles count="6">
    <cellStyle name="Normal_Доходи" xfId="1"/>
    <cellStyle name="Звичайний" xfId="0" builtinId="0"/>
    <cellStyle name="Обычный_ZV1PIV98" xfId="2"/>
    <cellStyle name="Стиль 1" xfId="3"/>
    <cellStyle name="Тысячи [0]_Розподіл (2)" xfId="4"/>
    <cellStyle name="Тысячи_Розподіл (2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O50"/>
  <sheetViews>
    <sheetView showGridLines="0" showZeros="0" tabSelected="1" view="pageBreakPreview" zoomScale="75" zoomScaleNormal="75" zoomScaleSheetLayoutView="75" workbookViewId="0">
      <pane xSplit="2" ySplit="7" topLeftCell="C35" activePane="bottomRight" state="frozen"/>
      <selection pane="topRight" activeCell="C1" sqref="C1"/>
      <selection pane="bottomLeft" activeCell="A6" sqref="A6"/>
      <selection pane="bottomRight" activeCell="H42" sqref="H42"/>
    </sheetView>
  </sheetViews>
  <sheetFormatPr defaultColWidth="7.5546875" defaultRowHeight="15.6"/>
  <cols>
    <col min="1" max="1" width="13.5546875" style="11" customWidth="1"/>
    <col min="2" max="2" width="52.6640625" style="3" customWidth="1"/>
    <col min="3" max="3" width="12.6640625" style="3" customWidth="1"/>
    <col min="4" max="4" width="12.109375" style="2" customWidth="1"/>
    <col min="5" max="5" width="11" style="2" customWidth="1"/>
    <col min="6" max="7" width="11.6640625" style="2" customWidth="1"/>
    <col min="8" max="8" width="11.109375" style="2" customWidth="1"/>
    <col min="9" max="9" width="12" style="2" customWidth="1"/>
    <col min="10" max="10" width="12.109375" style="2" customWidth="1"/>
    <col min="11" max="11" width="11.6640625" style="2" customWidth="1"/>
    <col min="12" max="12" width="7.5546875" style="2"/>
    <col min="13" max="13" width="16.88671875" style="2" customWidth="1"/>
    <col min="14" max="14" width="14.44140625" style="2" customWidth="1"/>
    <col min="15" max="15" width="11.6640625" style="2" customWidth="1"/>
    <col min="16" max="16384" width="7.5546875" style="2"/>
  </cols>
  <sheetData>
    <row r="1" spans="1:12" ht="6.75" customHeight="1">
      <c r="G1" s="66"/>
      <c r="H1" s="66"/>
      <c r="I1" s="66"/>
      <c r="J1" s="66"/>
      <c r="K1" s="66"/>
    </row>
    <row r="2" spans="1:12" ht="15.75" customHeight="1">
      <c r="A2" s="67" t="s">
        <v>23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2" ht="19.5" customHeight="1">
      <c r="A3" s="67" t="s">
        <v>77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2" ht="3" customHeight="1"/>
    <row r="5" spans="1:12" s="1" customFormat="1" ht="18.75" customHeight="1">
      <c r="A5" s="69"/>
      <c r="B5" s="69"/>
      <c r="C5" s="69"/>
      <c r="D5" s="69"/>
      <c r="E5" s="69"/>
      <c r="F5" s="69"/>
      <c r="G5" s="69"/>
      <c r="H5" s="69"/>
      <c r="I5" s="69"/>
      <c r="J5" s="43"/>
      <c r="K5" s="30" t="s">
        <v>76</v>
      </c>
    </row>
    <row r="6" spans="1:12" s="1" customFormat="1">
      <c r="A6" s="70" t="s">
        <v>60</v>
      </c>
      <c r="B6" s="70" t="s">
        <v>15</v>
      </c>
      <c r="C6" s="59" t="s">
        <v>10</v>
      </c>
      <c r="D6" s="60"/>
      <c r="E6" s="61"/>
      <c r="F6" s="59" t="s">
        <v>11</v>
      </c>
      <c r="G6" s="60"/>
      <c r="H6" s="61"/>
      <c r="I6" s="59" t="s">
        <v>12</v>
      </c>
      <c r="J6" s="60"/>
      <c r="K6" s="61"/>
    </row>
    <row r="7" spans="1:12" s="1" customFormat="1" ht="84.75" customHeight="1">
      <c r="A7" s="70"/>
      <c r="B7" s="70"/>
      <c r="C7" s="20" t="s">
        <v>78</v>
      </c>
      <c r="D7" s="20" t="s">
        <v>79</v>
      </c>
      <c r="E7" s="20" t="s">
        <v>18</v>
      </c>
      <c r="F7" s="20" t="s">
        <v>78</v>
      </c>
      <c r="G7" s="20" t="s">
        <v>79</v>
      </c>
      <c r="H7" s="20" t="s">
        <v>18</v>
      </c>
      <c r="I7" s="20" t="s">
        <v>78</v>
      </c>
      <c r="J7" s="20" t="s">
        <v>79</v>
      </c>
      <c r="K7" s="25" t="s">
        <v>22</v>
      </c>
    </row>
    <row r="8" spans="1:12" s="1" customFormat="1" ht="15" customHeight="1">
      <c r="A8" s="29">
        <v>1</v>
      </c>
      <c r="B8" s="29">
        <v>2</v>
      </c>
      <c r="C8" s="19">
        <v>3</v>
      </c>
      <c r="D8" s="41">
        <v>4</v>
      </c>
      <c r="E8" s="20" t="s">
        <v>19</v>
      </c>
      <c r="F8" s="21">
        <v>6</v>
      </c>
      <c r="G8" s="41">
        <v>7</v>
      </c>
      <c r="H8" s="42" t="s">
        <v>20</v>
      </c>
      <c r="I8" s="19" t="s">
        <v>67</v>
      </c>
      <c r="J8" s="19" t="s">
        <v>68</v>
      </c>
      <c r="K8" s="25" t="s">
        <v>21</v>
      </c>
    </row>
    <row r="9" spans="1:12" ht="23.25" customHeight="1">
      <c r="A9" s="22" t="s">
        <v>24</v>
      </c>
      <c r="B9" s="31" t="s">
        <v>4</v>
      </c>
      <c r="C9" s="32">
        <v>31424.710360000001</v>
      </c>
      <c r="D9" s="32">
        <v>34704.49626</v>
      </c>
      <c r="E9" s="32">
        <f>D9-C9</f>
        <v>3279.7858999999989</v>
      </c>
      <c r="F9" s="32"/>
      <c r="G9" s="32">
        <v>184</v>
      </c>
      <c r="H9" s="32">
        <f t="shared" ref="H9:H26" si="0">G9-F9</f>
        <v>184</v>
      </c>
      <c r="I9" s="32">
        <f t="shared" ref="I9:I31" si="1">C9+F9</f>
        <v>31424.710360000001</v>
      </c>
      <c r="J9" s="32">
        <f t="shared" ref="J9:J31" si="2">D9+G9</f>
        <v>34888.49626</v>
      </c>
      <c r="K9" s="32">
        <f>J9-I9</f>
        <v>3463.7858999999989</v>
      </c>
    </row>
    <row r="10" spans="1:12" ht="22.5" customHeight="1">
      <c r="A10" s="22" t="s">
        <v>25</v>
      </c>
      <c r="B10" s="31" t="s">
        <v>5</v>
      </c>
      <c r="C10" s="32">
        <v>1072409.5191899999</v>
      </c>
      <c r="D10" s="32">
        <v>1049575.32171</v>
      </c>
      <c r="E10" s="32">
        <f t="shared" ref="E10:E40" si="3">D10-C10</f>
        <v>-22834.197479999857</v>
      </c>
      <c r="F10" s="32">
        <v>131842.38592</v>
      </c>
      <c r="G10" s="32">
        <v>297768.66991</v>
      </c>
      <c r="H10" s="32">
        <f t="shared" si="0"/>
        <v>165926.28399</v>
      </c>
      <c r="I10" s="32">
        <f t="shared" si="1"/>
        <v>1204251.9051099999</v>
      </c>
      <c r="J10" s="32">
        <f t="shared" si="2"/>
        <v>1347343.99162</v>
      </c>
      <c r="K10" s="32">
        <f t="shared" ref="K10:K40" si="4">J10-I10</f>
        <v>143092.08651000005</v>
      </c>
    </row>
    <row r="11" spans="1:12" ht="21" customHeight="1">
      <c r="A11" s="22" t="s">
        <v>26</v>
      </c>
      <c r="B11" s="31" t="s">
        <v>13</v>
      </c>
      <c r="C11" s="32">
        <v>219383.39230000001</v>
      </c>
      <c r="D11" s="32">
        <v>210900.59319000001</v>
      </c>
      <c r="E11" s="32">
        <f t="shared" si="3"/>
        <v>-8482.7991099999927</v>
      </c>
      <c r="F11" s="32">
        <v>2794.8577700000001</v>
      </c>
      <c r="G11" s="32">
        <v>80217.669389999995</v>
      </c>
      <c r="H11" s="32">
        <f t="shared" si="0"/>
        <v>77422.811619999993</v>
      </c>
      <c r="I11" s="32">
        <f t="shared" si="1"/>
        <v>222178.25007000001</v>
      </c>
      <c r="J11" s="32">
        <f t="shared" si="2"/>
        <v>291118.26257999998</v>
      </c>
      <c r="K11" s="32">
        <f t="shared" si="4"/>
        <v>68940.012509999971</v>
      </c>
    </row>
    <row r="12" spans="1:12" ht="21.75" customHeight="1">
      <c r="A12" s="22" t="s">
        <v>27</v>
      </c>
      <c r="B12" s="31" t="s">
        <v>6</v>
      </c>
      <c r="C12" s="32">
        <v>276200.19011999998</v>
      </c>
      <c r="D12" s="32">
        <v>316997.56543000002</v>
      </c>
      <c r="E12" s="32">
        <f t="shared" si="3"/>
        <v>40797.375310000032</v>
      </c>
      <c r="F12" s="32">
        <v>64668.828260000002</v>
      </c>
      <c r="G12" s="32">
        <v>61917.856220000001</v>
      </c>
      <c r="H12" s="32">
        <f t="shared" si="0"/>
        <v>-2750.9720400000006</v>
      </c>
      <c r="I12" s="32">
        <f t="shared" si="1"/>
        <v>340869.01837999996</v>
      </c>
      <c r="J12" s="32">
        <f t="shared" si="2"/>
        <v>378915.42165000003</v>
      </c>
      <c r="K12" s="32">
        <f t="shared" si="4"/>
        <v>38046.403270000068</v>
      </c>
    </row>
    <row r="13" spans="1:12" s="4" customFormat="1" ht="20.25" customHeight="1">
      <c r="A13" s="33" t="s">
        <v>28</v>
      </c>
      <c r="B13" s="31" t="s">
        <v>7</v>
      </c>
      <c r="C13" s="32">
        <v>142600.92413</v>
      </c>
      <c r="D13" s="32">
        <v>142328.81529999999</v>
      </c>
      <c r="E13" s="32">
        <f t="shared" si="3"/>
        <v>-272.10883000001195</v>
      </c>
      <c r="F13" s="32">
        <v>4666.88382</v>
      </c>
      <c r="G13" s="32">
        <v>8638.7041000000008</v>
      </c>
      <c r="H13" s="32">
        <f t="shared" si="0"/>
        <v>3971.8202800000008</v>
      </c>
      <c r="I13" s="32">
        <f t="shared" si="1"/>
        <v>147267.80794999999</v>
      </c>
      <c r="J13" s="32">
        <f t="shared" si="2"/>
        <v>150967.51939999999</v>
      </c>
      <c r="K13" s="32">
        <f t="shared" si="4"/>
        <v>3699.7114500000025</v>
      </c>
    </row>
    <row r="14" spans="1:12" s="4" customFormat="1" ht="22.5" customHeight="1">
      <c r="A14" s="33" t="s">
        <v>29</v>
      </c>
      <c r="B14" s="31" t="s">
        <v>9</v>
      </c>
      <c r="C14" s="32">
        <v>79357.235239999995</v>
      </c>
      <c r="D14" s="32">
        <v>91928.21398</v>
      </c>
      <c r="E14" s="32">
        <f t="shared" si="3"/>
        <v>12570.978740000006</v>
      </c>
      <c r="F14" s="32">
        <v>15.14052</v>
      </c>
      <c r="G14" s="32">
        <v>10861.98999</v>
      </c>
      <c r="H14" s="32">
        <f t="shared" si="0"/>
        <v>10846.849469999999</v>
      </c>
      <c r="I14" s="32">
        <f t="shared" si="1"/>
        <v>79372.375759999995</v>
      </c>
      <c r="J14" s="32">
        <f t="shared" si="2"/>
        <v>102790.20397</v>
      </c>
      <c r="K14" s="32">
        <f t="shared" si="4"/>
        <v>23417.828210000007</v>
      </c>
    </row>
    <row r="15" spans="1:12" s="4" customFormat="1" ht="23.25" customHeight="1">
      <c r="A15" s="33" t="s">
        <v>35</v>
      </c>
      <c r="B15" s="31" t="s">
        <v>34</v>
      </c>
      <c r="C15" s="32">
        <v>800</v>
      </c>
      <c r="D15" s="32">
        <v>54367.098680000003</v>
      </c>
      <c r="E15" s="32">
        <f t="shared" si="3"/>
        <v>53567.098680000003</v>
      </c>
      <c r="F15" s="32">
        <v>3537.9724999999999</v>
      </c>
      <c r="G15" s="32"/>
      <c r="H15" s="32">
        <f t="shared" si="0"/>
        <v>-3537.9724999999999</v>
      </c>
      <c r="I15" s="32">
        <f t="shared" si="1"/>
        <v>4337.9724999999999</v>
      </c>
      <c r="J15" s="32">
        <f t="shared" si="2"/>
        <v>54367.098680000003</v>
      </c>
      <c r="K15" s="32">
        <f t="shared" si="4"/>
        <v>50029.126180000007</v>
      </c>
    </row>
    <row r="16" spans="1:12" s="4" customFormat="1" ht="21" customHeight="1">
      <c r="A16" s="45" t="s">
        <v>36</v>
      </c>
      <c r="B16" s="31" t="s">
        <v>37</v>
      </c>
      <c r="C16" s="32">
        <f>C17+C18+C19+C20</f>
        <v>150528.18036</v>
      </c>
      <c r="D16" s="32">
        <f>D17+D18+D19+D20</f>
        <v>59602.869610000002</v>
      </c>
      <c r="E16" s="32">
        <f t="shared" si="3"/>
        <v>-90925.310750000004</v>
      </c>
      <c r="F16" s="32">
        <f>F17+F18+F19+F20+F21</f>
        <v>113990.36011000001</v>
      </c>
      <c r="G16" s="32">
        <f>G17+G18+G19+G20+G21</f>
        <v>650346.12103000004</v>
      </c>
      <c r="H16" s="32">
        <f t="shared" si="0"/>
        <v>536355.76092000003</v>
      </c>
      <c r="I16" s="32">
        <f t="shared" si="1"/>
        <v>264518.54047000001</v>
      </c>
      <c r="J16" s="32">
        <f t="shared" si="2"/>
        <v>709948.99064000009</v>
      </c>
      <c r="K16" s="32">
        <f t="shared" si="4"/>
        <v>445430.45017000008</v>
      </c>
      <c r="L16" s="12"/>
    </row>
    <row r="17" spans="1:13" s="4" customFormat="1" ht="36.75" customHeight="1">
      <c r="A17" s="23" t="s">
        <v>38</v>
      </c>
      <c r="B17" s="31" t="s">
        <v>39</v>
      </c>
      <c r="C17" s="32">
        <v>8225.2890000000007</v>
      </c>
      <c r="D17" s="32">
        <v>8536.9680000000008</v>
      </c>
      <c r="E17" s="32">
        <f t="shared" si="3"/>
        <v>311.67900000000009</v>
      </c>
      <c r="F17" s="32"/>
      <c r="G17" s="32">
        <v>49.5</v>
      </c>
      <c r="H17" s="32">
        <f t="shared" si="0"/>
        <v>49.5</v>
      </c>
      <c r="I17" s="32">
        <f t="shared" si="1"/>
        <v>8225.2890000000007</v>
      </c>
      <c r="J17" s="32">
        <f t="shared" si="2"/>
        <v>8586.4680000000008</v>
      </c>
      <c r="K17" s="32">
        <f t="shared" si="4"/>
        <v>361.17900000000009</v>
      </c>
      <c r="L17" s="12"/>
    </row>
    <row r="18" spans="1:13" s="4" customFormat="1" ht="21.75" customHeight="1">
      <c r="A18" s="23" t="s">
        <v>30</v>
      </c>
      <c r="B18" s="31" t="s">
        <v>40</v>
      </c>
      <c r="C18" s="32"/>
      <c r="D18" s="32"/>
      <c r="E18" s="32">
        <f t="shared" si="3"/>
        <v>0</v>
      </c>
      <c r="F18" s="32">
        <v>1017.288</v>
      </c>
      <c r="G18" s="32">
        <v>152762.48725000001</v>
      </c>
      <c r="H18" s="32">
        <f t="shared" si="0"/>
        <v>151745.19925000001</v>
      </c>
      <c r="I18" s="32">
        <f t="shared" si="1"/>
        <v>1017.288</v>
      </c>
      <c r="J18" s="32">
        <f t="shared" si="2"/>
        <v>152762.48725000001</v>
      </c>
      <c r="K18" s="32">
        <f t="shared" si="4"/>
        <v>151745.19925000001</v>
      </c>
    </row>
    <row r="19" spans="1:13" s="4" customFormat="1" ht="39" customHeight="1">
      <c r="A19" s="23" t="s">
        <v>31</v>
      </c>
      <c r="B19" s="31" t="s">
        <v>42</v>
      </c>
      <c r="C19" s="32">
        <v>11864.71442</v>
      </c>
      <c r="D19" s="32">
        <v>39150.294000000002</v>
      </c>
      <c r="E19" s="32">
        <f t="shared" si="3"/>
        <v>27285.579580000001</v>
      </c>
      <c r="F19" s="32">
        <v>103939.21532</v>
      </c>
      <c r="G19" s="32">
        <v>484592.80109000002</v>
      </c>
      <c r="H19" s="32">
        <f t="shared" si="0"/>
        <v>380653.58577000001</v>
      </c>
      <c r="I19" s="32">
        <f t="shared" si="1"/>
        <v>115803.92974000001</v>
      </c>
      <c r="J19" s="32">
        <f t="shared" si="2"/>
        <v>523743.09509000002</v>
      </c>
      <c r="K19" s="32">
        <f t="shared" si="4"/>
        <v>407939.16535000002</v>
      </c>
    </row>
    <row r="20" spans="1:13" s="4" customFormat="1" ht="36" customHeight="1">
      <c r="A20" s="23" t="s">
        <v>32</v>
      </c>
      <c r="B20" s="31" t="s">
        <v>41</v>
      </c>
      <c r="C20" s="32">
        <v>130438.17694</v>
      </c>
      <c r="D20" s="32">
        <v>11915.607609999999</v>
      </c>
      <c r="E20" s="32">
        <f t="shared" si="3"/>
        <v>-118522.56933</v>
      </c>
      <c r="F20" s="32">
        <v>8468.1297900000009</v>
      </c>
      <c r="G20" s="32">
        <v>12619.789049999999</v>
      </c>
      <c r="H20" s="32">
        <f t="shared" si="0"/>
        <v>4151.6592599999985</v>
      </c>
      <c r="I20" s="32">
        <f t="shared" si="1"/>
        <v>138906.30673000001</v>
      </c>
      <c r="J20" s="32">
        <f t="shared" si="2"/>
        <v>24535.396659999999</v>
      </c>
      <c r="K20" s="32">
        <f t="shared" si="4"/>
        <v>-114370.91007000001</v>
      </c>
    </row>
    <row r="21" spans="1:13" s="4" customFormat="1" ht="72" customHeight="1">
      <c r="A21" s="23" t="s">
        <v>61</v>
      </c>
      <c r="B21" s="31" t="s">
        <v>62</v>
      </c>
      <c r="C21" s="32"/>
      <c r="D21" s="32"/>
      <c r="E21" s="32">
        <f t="shared" si="3"/>
        <v>0</v>
      </c>
      <c r="F21" s="32">
        <v>565.72699999999998</v>
      </c>
      <c r="G21" s="32">
        <v>321.54363999999998</v>
      </c>
      <c r="H21" s="32">
        <f t="shared" si="0"/>
        <v>-244.18335999999999</v>
      </c>
      <c r="I21" s="32">
        <f t="shared" si="1"/>
        <v>565.72699999999998</v>
      </c>
      <c r="J21" s="32">
        <f t="shared" si="2"/>
        <v>321.54363999999998</v>
      </c>
      <c r="K21" s="32">
        <f>J21-I21</f>
        <v>-244.18335999999999</v>
      </c>
    </row>
    <row r="22" spans="1:13" s="4" customFormat="1" ht="18">
      <c r="A22" s="23" t="s">
        <v>33</v>
      </c>
      <c r="B22" s="31" t="s">
        <v>43</v>
      </c>
      <c r="C22" s="32">
        <f>C23+C24+C27+C26</f>
        <v>76301.272600000011</v>
      </c>
      <c r="D22" s="32">
        <f>D23+D24+D27+D26</f>
        <v>134957.44964000001</v>
      </c>
      <c r="E22" s="32">
        <f t="shared" si="3"/>
        <v>58656.177039999995</v>
      </c>
      <c r="F22" s="32">
        <f>F23+F24+F27+F26</f>
        <v>50426.05</v>
      </c>
      <c r="G22" s="32">
        <f>G23+G24+G27+G26+G25</f>
        <v>15680.251459999999</v>
      </c>
      <c r="H22" s="32">
        <f t="shared" si="0"/>
        <v>-34745.798540000003</v>
      </c>
      <c r="I22" s="32">
        <f t="shared" si="1"/>
        <v>126727.32260000001</v>
      </c>
      <c r="J22" s="32">
        <f t="shared" si="2"/>
        <v>150637.70110000001</v>
      </c>
      <c r="K22" s="32">
        <f t="shared" si="4"/>
        <v>23910.378499999992</v>
      </c>
    </row>
    <row r="23" spans="1:13" s="4" customFormat="1" ht="36" customHeight="1">
      <c r="A23" s="23" t="s">
        <v>44</v>
      </c>
      <c r="B23" s="34" t="s">
        <v>69</v>
      </c>
      <c r="C23" s="32">
        <v>4995</v>
      </c>
      <c r="D23" s="32">
        <v>5000</v>
      </c>
      <c r="E23" s="32">
        <f t="shared" si="3"/>
        <v>5</v>
      </c>
      <c r="F23" s="32"/>
      <c r="G23" s="32"/>
      <c r="H23" s="32">
        <f t="shared" si="0"/>
        <v>0</v>
      </c>
      <c r="I23" s="32">
        <f t="shared" si="1"/>
        <v>4995</v>
      </c>
      <c r="J23" s="32">
        <f t="shared" si="2"/>
        <v>5000</v>
      </c>
      <c r="K23" s="32">
        <f>J23-I23</f>
        <v>5</v>
      </c>
    </row>
    <row r="24" spans="1:13" s="4" customFormat="1" ht="24.75" customHeight="1">
      <c r="A24" s="23" t="s">
        <v>46</v>
      </c>
      <c r="B24" s="34" t="s">
        <v>45</v>
      </c>
      <c r="C24" s="32">
        <v>68977.204530000003</v>
      </c>
      <c r="D24" s="32">
        <v>128344.15458</v>
      </c>
      <c r="E24" s="32">
        <f t="shared" si="3"/>
        <v>59366.950049999999</v>
      </c>
      <c r="F24" s="32">
        <v>50426.05</v>
      </c>
      <c r="G24" s="32"/>
      <c r="H24" s="32">
        <f t="shared" si="0"/>
        <v>-50426.05</v>
      </c>
      <c r="I24" s="32">
        <f t="shared" si="1"/>
        <v>119403.25453000001</v>
      </c>
      <c r="J24" s="32">
        <f t="shared" si="2"/>
        <v>128344.15458</v>
      </c>
      <c r="K24" s="32">
        <f t="shared" si="4"/>
        <v>8940.9000499999966</v>
      </c>
      <c r="M24" s="46"/>
    </row>
    <row r="25" spans="1:13" s="4" customFormat="1" ht="36" customHeight="1">
      <c r="A25" s="23" t="s">
        <v>72</v>
      </c>
      <c r="B25" s="34" t="s">
        <v>73</v>
      </c>
      <c r="C25" s="32"/>
      <c r="D25" s="32"/>
      <c r="E25" s="32"/>
      <c r="F25" s="32"/>
      <c r="G25" s="32">
        <v>15680.251459999999</v>
      </c>
      <c r="H25" s="32">
        <f t="shared" si="0"/>
        <v>15680.251459999999</v>
      </c>
      <c r="I25" s="32">
        <f t="shared" si="1"/>
        <v>0</v>
      </c>
      <c r="J25" s="32">
        <f t="shared" si="2"/>
        <v>15680.251459999999</v>
      </c>
      <c r="K25" s="32">
        <f t="shared" si="4"/>
        <v>15680.251459999999</v>
      </c>
      <c r="M25" s="46"/>
    </row>
    <row r="26" spans="1:13" s="4" customFormat="1" ht="19.5" customHeight="1">
      <c r="A26" s="23" t="s">
        <v>47</v>
      </c>
      <c r="B26" s="34" t="s">
        <v>8</v>
      </c>
      <c r="C26" s="32">
        <v>1029.09222</v>
      </c>
      <c r="D26" s="32">
        <v>1613.2950599999999</v>
      </c>
      <c r="E26" s="32">
        <f t="shared" si="3"/>
        <v>584.20283999999992</v>
      </c>
      <c r="F26" s="32"/>
      <c r="G26" s="32"/>
      <c r="H26" s="32">
        <f t="shared" si="0"/>
        <v>0</v>
      </c>
      <c r="I26" s="32">
        <f t="shared" si="1"/>
        <v>1029.09222</v>
      </c>
      <c r="J26" s="32">
        <f t="shared" si="2"/>
        <v>1613.2950599999999</v>
      </c>
      <c r="K26" s="32">
        <f t="shared" si="4"/>
        <v>584.20283999999992</v>
      </c>
    </row>
    <row r="27" spans="1:13" s="4" customFormat="1" ht="21" customHeight="1">
      <c r="A27" s="23" t="s">
        <v>63</v>
      </c>
      <c r="B27" s="34" t="s">
        <v>64</v>
      </c>
      <c r="C27" s="32">
        <v>1299.97585</v>
      </c>
      <c r="D27" s="32"/>
      <c r="E27" s="32">
        <f t="shared" si="3"/>
        <v>-1299.97585</v>
      </c>
      <c r="F27" s="32"/>
      <c r="G27" s="32"/>
      <c r="H27" s="32"/>
      <c r="I27" s="32">
        <f t="shared" si="1"/>
        <v>1299.97585</v>
      </c>
      <c r="J27" s="32">
        <f t="shared" si="2"/>
        <v>0</v>
      </c>
      <c r="K27" s="32">
        <f t="shared" si="4"/>
        <v>-1299.97585</v>
      </c>
      <c r="M27" s="50"/>
    </row>
    <row r="28" spans="1:13" s="4" customFormat="1" ht="21.75" customHeight="1">
      <c r="A28" s="24" t="s">
        <v>0</v>
      </c>
      <c r="B28" s="16" t="s">
        <v>1</v>
      </c>
      <c r="C28" s="28">
        <f>C9+C10+C11+C12+C13+C14+C15+C16+C22</f>
        <v>2049005.4242999998</v>
      </c>
      <c r="D28" s="28">
        <f>D9+D10+D11+D12+D13+D14+D15+D16+D22</f>
        <v>2095362.4237999998</v>
      </c>
      <c r="E28" s="28">
        <f>D28-C28</f>
        <v>46356.999499999918</v>
      </c>
      <c r="F28" s="28">
        <f>F9+F10+F11+F12+F13+F14+F15+F16+F22</f>
        <v>371942.47889999999</v>
      </c>
      <c r="G28" s="28">
        <f>G9+G10+G11+G12+G13+G14+G15+G16+G22</f>
        <v>1125615.2620999999</v>
      </c>
      <c r="H28" s="28">
        <f>G28-F28</f>
        <v>753672.78319999995</v>
      </c>
      <c r="I28" s="28">
        <f t="shared" si="1"/>
        <v>2420947.9031999996</v>
      </c>
      <c r="J28" s="28">
        <f t="shared" si="2"/>
        <v>3220977.6858999999</v>
      </c>
      <c r="K28" s="28">
        <f t="shared" si="4"/>
        <v>800029.78270000033</v>
      </c>
      <c r="M28" s="46"/>
    </row>
    <row r="29" spans="1:13" s="4" customFormat="1" ht="54" customHeight="1">
      <c r="A29" s="23" t="s">
        <v>56</v>
      </c>
      <c r="B29" s="18" t="s">
        <v>55</v>
      </c>
      <c r="C29" s="32">
        <v>58081.468670000002</v>
      </c>
      <c r="D29" s="32">
        <v>158590.68317</v>
      </c>
      <c r="E29" s="32">
        <f t="shared" si="3"/>
        <v>100509.2145</v>
      </c>
      <c r="F29" s="32">
        <v>6343.1174199999996</v>
      </c>
      <c r="G29" s="32">
        <v>176564.62145999999</v>
      </c>
      <c r="H29" s="32">
        <f>G29-F29</f>
        <v>170221.50404</v>
      </c>
      <c r="I29" s="32">
        <f t="shared" si="1"/>
        <v>64424.586090000004</v>
      </c>
      <c r="J29" s="32">
        <f t="shared" si="2"/>
        <v>335155.30463000003</v>
      </c>
      <c r="K29" s="32">
        <f t="shared" si="4"/>
        <v>270730.71854000003</v>
      </c>
    </row>
    <row r="30" spans="1:13" s="4" customFormat="1" ht="126" customHeight="1">
      <c r="A30" s="23" t="s">
        <v>74</v>
      </c>
      <c r="B30" s="18" t="s">
        <v>75</v>
      </c>
      <c r="C30" s="32"/>
      <c r="D30" s="32"/>
      <c r="E30" s="32"/>
      <c r="F30" s="32"/>
      <c r="G30" s="32">
        <v>2200</v>
      </c>
      <c r="H30" s="32"/>
      <c r="I30" s="32">
        <f t="shared" si="1"/>
        <v>0</v>
      </c>
      <c r="J30" s="32">
        <f t="shared" si="2"/>
        <v>2200</v>
      </c>
      <c r="K30" s="32">
        <f t="shared" si="4"/>
        <v>2200</v>
      </c>
    </row>
    <row r="31" spans="1:13" s="4" customFormat="1" ht="27" customHeight="1">
      <c r="A31" s="35" t="s">
        <v>2</v>
      </c>
      <c r="B31" s="17" t="s">
        <v>16</v>
      </c>
      <c r="C31" s="15">
        <f>C28+C29</f>
        <v>2107086.8929699999</v>
      </c>
      <c r="D31" s="15">
        <f>D28+D29</f>
        <v>2253953.1069699996</v>
      </c>
      <c r="E31" s="15">
        <f t="shared" si="3"/>
        <v>146866.21399999969</v>
      </c>
      <c r="F31" s="15">
        <f>F28+F29</f>
        <v>378285.59632000001</v>
      </c>
      <c r="G31" s="15">
        <f>G28+G29+G30</f>
        <v>1304379.88356</v>
      </c>
      <c r="H31" s="15">
        <f>G31-F31</f>
        <v>926094.28723999998</v>
      </c>
      <c r="I31" s="15">
        <f t="shared" si="1"/>
        <v>2485372.4892899999</v>
      </c>
      <c r="J31" s="15">
        <f t="shared" si="2"/>
        <v>3558332.9905299996</v>
      </c>
      <c r="K31" s="15">
        <f t="shared" si="4"/>
        <v>1072960.5012399997</v>
      </c>
    </row>
    <row r="32" spans="1:13" s="4" customFormat="1" ht="28.5" customHeight="1">
      <c r="A32" s="23" t="s">
        <v>71</v>
      </c>
      <c r="B32" s="18" t="s">
        <v>70</v>
      </c>
      <c r="C32" s="32">
        <v>2276.2468199999998</v>
      </c>
      <c r="D32" s="32">
        <v>3645.78719</v>
      </c>
      <c r="E32" s="32">
        <f t="shared" si="3"/>
        <v>1369.5403700000002</v>
      </c>
      <c r="F32" s="32"/>
      <c r="G32" s="36"/>
      <c r="H32" s="27"/>
      <c r="I32" s="32">
        <f t="shared" ref="I32:I40" si="5">C32+F32</f>
        <v>2276.2468199999998</v>
      </c>
      <c r="J32" s="32">
        <f t="shared" ref="J32:J40" si="6">D32+G32</f>
        <v>3645.78719</v>
      </c>
      <c r="K32" s="32">
        <f t="shared" si="4"/>
        <v>1369.5403700000002</v>
      </c>
    </row>
    <row r="33" spans="1:15" s="4" customFormat="1" ht="108" customHeight="1">
      <c r="A33" s="23" t="s">
        <v>66</v>
      </c>
      <c r="B33" s="18" t="s">
        <v>65</v>
      </c>
      <c r="C33" s="32">
        <v>14884</v>
      </c>
      <c r="D33" s="32"/>
      <c r="E33" s="32">
        <f t="shared" si="3"/>
        <v>-14884</v>
      </c>
      <c r="F33" s="32"/>
      <c r="G33" s="36"/>
      <c r="H33" s="27"/>
      <c r="I33" s="32">
        <f t="shared" si="5"/>
        <v>14884</v>
      </c>
      <c r="J33" s="32">
        <f t="shared" si="6"/>
        <v>0</v>
      </c>
      <c r="K33" s="32">
        <f t="shared" si="4"/>
        <v>-14884</v>
      </c>
    </row>
    <row r="34" spans="1:15" s="4" customFormat="1" ht="38.25" customHeight="1">
      <c r="A34" s="23"/>
      <c r="B34" s="18" t="s">
        <v>57</v>
      </c>
      <c r="C34" s="32">
        <v>61473.770799999998</v>
      </c>
      <c r="D34" s="32">
        <v>140168.36572999999</v>
      </c>
      <c r="E34" s="32">
        <f t="shared" si="3"/>
        <v>78694.594929999992</v>
      </c>
      <c r="F34" s="32"/>
      <c r="G34" s="32">
        <v>12323.42704</v>
      </c>
      <c r="H34" s="32">
        <f t="shared" ref="H34:H40" si="7">G34-F34</f>
        <v>12323.42704</v>
      </c>
      <c r="I34" s="32">
        <f t="shared" si="5"/>
        <v>61473.770799999998</v>
      </c>
      <c r="J34" s="32">
        <f t="shared" si="6"/>
        <v>152491.79277</v>
      </c>
      <c r="K34" s="32">
        <f t="shared" si="4"/>
        <v>91018.021970000002</v>
      </c>
    </row>
    <row r="35" spans="1:15" s="4" customFormat="1" ht="48" customHeight="1">
      <c r="A35" s="23" t="s">
        <v>48</v>
      </c>
      <c r="B35" s="18" t="s">
        <v>59</v>
      </c>
      <c r="C35" s="32">
        <v>7325.05627</v>
      </c>
      <c r="D35" s="32">
        <v>65683.705050000004</v>
      </c>
      <c r="E35" s="32">
        <f t="shared" si="3"/>
        <v>58358.648780000003</v>
      </c>
      <c r="F35" s="32">
        <v>1483.6408899999999</v>
      </c>
      <c r="G35" s="32">
        <v>17792.553049999999</v>
      </c>
      <c r="H35" s="32">
        <f t="shared" si="7"/>
        <v>16308.912159999998</v>
      </c>
      <c r="I35" s="32">
        <f t="shared" si="5"/>
        <v>8808.6971599999997</v>
      </c>
      <c r="J35" s="32">
        <f t="shared" si="6"/>
        <v>83476.258100000006</v>
      </c>
      <c r="K35" s="32">
        <f t="shared" si="4"/>
        <v>74667.56094000001</v>
      </c>
    </row>
    <row r="36" spans="1:15" s="4" customFormat="1" ht="37.5" customHeight="1">
      <c r="A36" s="35" t="s">
        <v>14</v>
      </c>
      <c r="B36" s="17" t="s">
        <v>3</v>
      </c>
      <c r="C36" s="15">
        <f>C31+C34+C35+C32+C33</f>
        <v>2193045.96686</v>
      </c>
      <c r="D36" s="15">
        <f>D31+D32+D34+D35+D33</f>
        <v>2463450.9649399999</v>
      </c>
      <c r="E36" s="15">
        <f>D36-C36</f>
        <v>270404.99807999982</v>
      </c>
      <c r="F36" s="15">
        <f>F31+F34+F35</f>
        <v>379769.23720999999</v>
      </c>
      <c r="G36" s="15">
        <f>G31+G34+G35</f>
        <v>1334495.86365</v>
      </c>
      <c r="H36" s="15">
        <f t="shared" si="7"/>
        <v>954726.62644000002</v>
      </c>
      <c r="I36" s="15">
        <f>C36+F36</f>
        <v>2572815.20407</v>
      </c>
      <c r="J36" s="15">
        <f t="shared" si="6"/>
        <v>3797946.82859</v>
      </c>
      <c r="K36" s="15">
        <f>J36-I36</f>
        <v>1225131.6245200001</v>
      </c>
      <c r="M36" s="46"/>
      <c r="N36" s="50"/>
    </row>
    <row r="37" spans="1:15" ht="21" customHeight="1">
      <c r="A37" s="47" t="s">
        <v>49</v>
      </c>
      <c r="B37" s="48" t="s">
        <v>17</v>
      </c>
      <c r="C37" s="26">
        <f>C38+C40+C39</f>
        <v>0</v>
      </c>
      <c r="D37" s="26">
        <f>D38+D40+D39</f>
        <v>1993.402</v>
      </c>
      <c r="E37" s="26">
        <f t="shared" si="3"/>
        <v>1993.402</v>
      </c>
      <c r="F37" s="26">
        <f>F38+F40+F39</f>
        <v>-813.11742000000004</v>
      </c>
      <c r="G37" s="26">
        <f>G38+G40+G39</f>
        <v>-797.30945999999994</v>
      </c>
      <c r="H37" s="26">
        <f t="shared" si="7"/>
        <v>15.807960000000094</v>
      </c>
      <c r="I37" s="26">
        <f t="shared" si="5"/>
        <v>-813.11742000000004</v>
      </c>
      <c r="J37" s="26">
        <f t="shared" si="6"/>
        <v>1196.0925400000001</v>
      </c>
      <c r="K37" s="26">
        <f>J37-I37</f>
        <v>2009.2099600000001</v>
      </c>
      <c r="M37" s="44"/>
      <c r="N37" s="54"/>
      <c r="O37" s="44"/>
    </row>
    <row r="38" spans="1:15" ht="48" customHeight="1">
      <c r="A38" s="23" t="s">
        <v>50</v>
      </c>
      <c r="B38" s="18" t="s">
        <v>52</v>
      </c>
      <c r="C38" s="32"/>
      <c r="D38" s="32">
        <v>1993.402</v>
      </c>
      <c r="E38" s="32">
        <f t="shared" si="3"/>
        <v>1993.402</v>
      </c>
      <c r="F38" s="32">
        <v>148.88257999999999</v>
      </c>
      <c r="G38" s="32">
        <v>-140.10366999999999</v>
      </c>
      <c r="H38" s="32">
        <f t="shared" si="7"/>
        <v>-288.98624999999998</v>
      </c>
      <c r="I38" s="32">
        <f t="shared" si="5"/>
        <v>148.88257999999999</v>
      </c>
      <c r="J38" s="32">
        <f t="shared" si="6"/>
        <v>1853.2983300000001</v>
      </c>
      <c r="K38" s="32">
        <f t="shared" si="4"/>
        <v>1704.4157500000001</v>
      </c>
      <c r="M38" s="44"/>
      <c r="N38" s="44"/>
    </row>
    <row r="39" spans="1:15" ht="34.5" customHeight="1">
      <c r="A39" s="23" t="s">
        <v>51</v>
      </c>
      <c r="B39" s="18" t="s">
        <v>53</v>
      </c>
      <c r="C39" s="32"/>
      <c r="D39" s="32"/>
      <c r="E39" s="32">
        <f t="shared" si="3"/>
        <v>0</v>
      </c>
      <c r="F39" s="32">
        <v>-479</v>
      </c>
      <c r="G39" s="32">
        <v>72.794210000000007</v>
      </c>
      <c r="H39" s="32">
        <f t="shared" si="7"/>
        <v>551.79421000000002</v>
      </c>
      <c r="I39" s="32">
        <f t="shared" si="5"/>
        <v>-479</v>
      </c>
      <c r="J39" s="32">
        <f t="shared" si="6"/>
        <v>72.794210000000007</v>
      </c>
      <c r="K39" s="32">
        <f t="shared" si="4"/>
        <v>551.79421000000002</v>
      </c>
      <c r="O39" s="44"/>
    </row>
    <row r="40" spans="1:15" ht="31.5" customHeight="1">
      <c r="A40" s="23" t="s">
        <v>54</v>
      </c>
      <c r="B40" s="18" t="s">
        <v>58</v>
      </c>
      <c r="C40" s="32"/>
      <c r="D40" s="32"/>
      <c r="E40" s="32">
        <f t="shared" si="3"/>
        <v>0</v>
      </c>
      <c r="F40" s="32">
        <v>-483</v>
      </c>
      <c r="G40" s="32">
        <v>-730</v>
      </c>
      <c r="H40" s="32">
        <f t="shared" si="7"/>
        <v>-247</v>
      </c>
      <c r="I40" s="32">
        <f t="shared" si="5"/>
        <v>-483</v>
      </c>
      <c r="J40" s="32">
        <f t="shared" si="6"/>
        <v>-730</v>
      </c>
      <c r="K40" s="32">
        <f t="shared" si="4"/>
        <v>-247</v>
      </c>
      <c r="M40" s="44"/>
      <c r="N40" s="44"/>
    </row>
    <row r="41" spans="1:15" ht="66.75" customHeight="1">
      <c r="A41" s="51"/>
      <c r="B41" s="51"/>
      <c r="C41" s="55"/>
      <c r="D41" s="57"/>
      <c r="E41" s="52"/>
      <c r="F41" s="52"/>
      <c r="G41" s="52"/>
      <c r="H41" s="53"/>
      <c r="I41" s="52"/>
      <c r="J41" s="52"/>
      <c r="K41" s="52"/>
    </row>
    <row r="42" spans="1:15">
      <c r="A42" s="13"/>
      <c r="B42" s="5"/>
      <c r="C42" s="55"/>
      <c r="D42" s="38"/>
      <c r="E42" s="38"/>
      <c r="F42" s="38"/>
      <c r="G42" s="58"/>
    </row>
    <row r="43" spans="1:15">
      <c r="A43" s="62"/>
      <c r="B43" s="63"/>
      <c r="C43" s="55"/>
      <c r="D43" s="7"/>
      <c r="E43" s="7"/>
      <c r="F43" s="8"/>
      <c r="G43" s="8"/>
    </row>
    <row r="44" spans="1:15" ht="30.75" customHeight="1">
      <c r="A44" s="64"/>
      <c r="B44" s="65"/>
      <c r="C44" s="55"/>
      <c r="D44" s="49"/>
      <c r="E44" s="14"/>
      <c r="F44" s="37"/>
      <c r="G44" s="8"/>
    </row>
    <row r="45" spans="1:15" ht="27.75" customHeight="1">
      <c r="A45" s="9"/>
      <c r="B45" s="10"/>
      <c r="C45" s="40"/>
      <c r="D45" s="39"/>
      <c r="E45" s="39"/>
      <c r="F45" s="6"/>
      <c r="G45" s="56"/>
    </row>
    <row r="46" spans="1:15" ht="25.5" customHeight="1">
      <c r="A46" s="9"/>
      <c r="B46" s="10"/>
      <c r="C46" s="10"/>
      <c r="D46" s="6"/>
      <c r="E46" s="38"/>
      <c r="F46" s="6"/>
      <c r="G46" s="6"/>
    </row>
    <row r="47" spans="1:15">
      <c r="A47" s="9"/>
      <c r="B47" s="10"/>
      <c r="C47" s="10"/>
      <c r="D47" s="38"/>
      <c r="E47" s="38"/>
      <c r="F47" s="6"/>
      <c r="G47" s="6"/>
    </row>
    <row r="48" spans="1:15">
      <c r="A48" s="9"/>
      <c r="B48" s="10"/>
      <c r="C48" s="10"/>
      <c r="D48" s="38"/>
      <c r="E48" s="6"/>
      <c r="F48" s="6"/>
      <c r="G48" s="38"/>
    </row>
    <row r="49" spans="1:7">
      <c r="A49" s="9"/>
      <c r="B49" s="10"/>
      <c r="C49" s="10"/>
      <c r="D49" s="6"/>
      <c r="E49" s="6"/>
      <c r="F49" s="6"/>
      <c r="G49" s="6"/>
    </row>
    <row r="50" spans="1:7">
      <c r="A50" s="9"/>
      <c r="B50" s="10"/>
      <c r="C50" s="10"/>
      <c r="D50" s="6"/>
      <c r="E50" s="6"/>
      <c r="F50" s="6"/>
      <c r="G50" s="6"/>
    </row>
  </sheetData>
  <mergeCells count="11">
    <mergeCell ref="B6:B7"/>
    <mergeCell ref="F6:H6"/>
    <mergeCell ref="C6:E6"/>
    <mergeCell ref="I6:K6"/>
    <mergeCell ref="A43:B43"/>
    <mergeCell ref="A44:B44"/>
    <mergeCell ref="G1:K1"/>
    <mergeCell ref="A2:K2"/>
    <mergeCell ref="A3:K3"/>
    <mergeCell ref="A5:I5"/>
    <mergeCell ref="A6:A7"/>
  </mergeCells>
  <printOptions horizontalCentered="1"/>
  <pageMargins left="0.19685039370078741" right="0.19685039370078741" top="0.43307086614173229" bottom="0.31496062992125984" header="0.35433070866141736" footer="0.19685039370078741"/>
  <pageSetup paperSize="9" scale="85" orientation="landscape" r:id="rId1"/>
  <headerFooter alignWithMargins="0"/>
  <rowBreaks count="1" manualBreakCount="1">
    <brk id="2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2023</vt:lpstr>
      <vt:lpstr>'2023'!Заголовки_для_друку</vt:lpstr>
      <vt:lpstr>'2023'!Область_друку</vt:lpstr>
    </vt:vector>
  </TitlesOfParts>
  <Company>FD_BUD_SEC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Illia</dc:creator>
  <cp:lastModifiedBy>Людмила Заїка</cp:lastModifiedBy>
  <cp:lastPrinted>2024-02-19T09:22:46Z</cp:lastPrinted>
  <dcterms:created xsi:type="dcterms:W3CDTF">2001-07-11T13:17:26Z</dcterms:created>
  <dcterms:modified xsi:type="dcterms:W3CDTF">2024-02-20T06:59:34Z</dcterms:modified>
</cp:coreProperties>
</file>