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11м зведена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'11м зведена'!$7:$8</definedName>
    <definedName name="_xlnm.Print_Area" localSheetId="0">'11м зведена'!$A$1:$K$34</definedName>
  </definedNames>
  <calcPr fullCalcOnLoad="1"/>
</workbook>
</file>

<file path=xl/sharedStrings.xml><?xml version="1.0" encoding="utf-8"?>
<sst xmlns="http://schemas.openxmlformats.org/spreadsheetml/2006/main" count="71" uniqueCount="66">
  <si>
    <t>Найменування видатків</t>
  </si>
  <si>
    <t>900201</t>
  </si>
  <si>
    <t xml:space="preserve">Разом видатків </t>
  </si>
  <si>
    <t>900202</t>
  </si>
  <si>
    <t>Всього видатків за функціональною класифікацією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</si>
  <si>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</si>
  <si>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</si>
  <si>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</si>
  <si>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</si>
  <si>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</si>
  <si>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</si>
  <si>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</si>
  <si>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</si>
  <si>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Спеціальний фонд</t>
  </si>
  <si>
    <t>Разом</t>
  </si>
  <si>
    <t>Охорона здоров'я</t>
  </si>
  <si>
    <t xml:space="preserve"> Видатки (загальний та спеціальний фонди) зведеного бюджету </t>
  </si>
  <si>
    <t>Аналіз виконання місцевих бюджетів</t>
  </si>
  <si>
    <t>виконано</t>
  </si>
  <si>
    <t xml:space="preserve">відсоток виконання до плану </t>
  </si>
  <si>
    <t>Реверсна дотація</t>
  </si>
  <si>
    <t>Код програмної класифікації видатків та кредитування місцевих бюджетів</t>
  </si>
  <si>
    <t>0100</t>
  </si>
  <si>
    <t>1000</t>
  </si>
  <si>
    <t>2000</t>
  </si>
  <si>
    <t>3000</t>
  </si>
  <si>
    <t>4000</t>
  </si>
  <si>
    <t>5000</t>
  </si>
  <si>
    <t>6000</t>
  </si>
  <si>
    <t>7000</t>
  </si>
  <si>
    <t>7200</t>
  </si>
  <si>
    <t>7300</t>
  </si>
  <si>
    <t>7400</t>
  </si>
  <si>
    <t>7600</t>
  </si>
  <si>
    <t>8000</t>
  </si>
  <si>
    <t>Економічна діяльність, в т.ч.: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</si>
  <si>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</si>
  <si>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</si>
  <si>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</si>
  <si>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</si>
  <si>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</si>
  <si>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</si>
  <si>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</si>
  <si>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діяльність, в т.ч.: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</si>
  <si>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</si>
  <si>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</si>
  <si>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</si>
  <si>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</si>
  <si>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8300</t>
  </si>
  <si>
    <t xml:space="preserve">Охорона навколишнього природного середовища </t>
  </si>
  <si>
    <t>8400</t>
  </si>
  <si>
    <t>8600</t>
  </si>
  <si>
    <t>8700</t>
  </si>
  <si>
    <t>Обслуговування місцевого боргу</t>
  </si>
  <si>
    <t>Резервний фонд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</si>
  <si>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</si>
  <si>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</si>
  <si>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</si>
  <si>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Газове господарство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</si>
  <si>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</si>
  <si>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</si>
  <si>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(згідно даних місячного звіту ГУ ДКСУ у Рівненській області)</t>
  </si>
  <si>
    <t>(тис. грн)</t>
  </si>
  <si>
    <t>Затверджено місцевими радами на 2021 рік з урахуванням змін</t>
  </si>
  <si>
    <t xml:space="preserve">Затверджено місцевими радами на 2021 рік з урахуванням змін (кошторисні призначення) </t>
  </si>
  <si>
    <t>Рівненської області за січень-листопад 2021 року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</si>
</sst>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00000"/>
    <numFmt numFmtId="191" formatCode="0.0"/>
    <numFmt numFmtId="192" formatCode="#,##0.0_ ;[Red]\-#,##0.0\ "/>
    <numFmt numFmtId="193" formatCode="0.0000"/>
    <numFmt numFmtId="194" formatCode="0.00000"/>
    <numFmt numFmtId="195" formatCode="0.000000"/>
    <numFmt numFmtId="196" formatCode="0.0000000"/>
    <numFmt numFmtId="197" formatCode="0.000"/>
    <numFmt numFmtId="198" formatCode="#,##0.0\ &quot;грн.&quot;"/>
    <numFmt numFmtId="199" formatCode="#,##0.0\ &quot;грн.&quot;;[Red]#,##0.0\ &quot;грн.&quot;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\ &quot;к.&quot;;\-#,##0\ &quot;к.&quot;"/>
    <numFmt numFmtId="206" formatCode="#,##0\ &quot;к.&quot;;[Red]\-#,##0\ &quot;к.&quot;"/>
    <numFmt numFmtId="207" formatCode="#,##0.00\ &quot;к.&quot;;\-#,##0.00\ &quot;к.&quot;"/>
    <numFmt numFmtId="208" formatCode="#,##0.00\ &quot;к.&quot;;[Red]\-#,##0.00\ &quot;к.&quot;"/>
    <numFmt numFmtId="209" formatCode="_-* #,##0\ &quot;к.&quot;_-;\-* #,##0\ &quot;к.&quot;_-;_-* &quot;-&quot;\ &quot;к.&quot;_-;_-@_-"/>
    <numFmt numFmtId="210" formatCode="_-* #,##0\ _к_._-;\-* #,##0\ _к_._-;_-* &quot;-&quot;\ _к_._-;_-@_-"/>
    <numFmt numFmtId="211" formatCode="_-* #,##0.00\ &quot;к.&quot;_-;\-* #,##0.00\ &quot;к.&quot;_-;_-* &quot;-&quot;??\ &quot;к.&quot;_-;_-@_-"/>
    <numFmt numFmtId="212" formatCode="_-* #,##0.00\ _к_._-;\-* #,##0.00\ _к_._-;_-* &quot;-&quot;??\ _к_._-;_-@_-"/>
    <numFmt numFmtId="213" formatCode="#,##0.000"/>
    <numFmt numFmtId="214" formatCode="#,##0.0000"/>
    <numFmt numFmtId="215" formatCode="0.00_);\-0.00"/>
    <numFmt numFmtId="216" formatCode="0.0_);\-0.0"/>
    <numFmt numFmtId="217" formatCode="0.000_);\-0.000"/>
    <numFmt numFmtId="218" formatCode="0.0000_);\-0.0000"/>
    <numFmt numFmtId="219" formatCode="0.00000000"/>
    <numFmt numFmtId="220" formatCode="#,##0.00000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</numFmts>
  <fonts count="62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0" borderId="0">
      <alignment/>
      <protection/>
    </xf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55" applyFont="1" applyFill="1" applyProtection="1">
      <alignment/>
      <protection/>
    </xf>
    <xf numFmtId="0" fontId="6" fillId="0" borderId="0" xfId="55" applyFont="1" applyProtection="1">
      <alignment/>
      <protection/>
    </xf>
    <xf numFmtId="0" fontId="5" fillId="0" borderId="0" xfId="0" applyFont="1" applyFill="1" applyAlignment="1" applyProtection="1">
      <alignment/>
      <protection/>
    </xf>
    <xf numFmtId="191" fontId="6" fillId="0" borderId="0" xfId="55" applyNumberFormat="1" applyFo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191" fontId="5" fillId="0" borderId="0" xfId="0" applyNumberFormat="1" applyFont="1" applyFill="1" applyAlignment="1" applyProtection="1">
      <alignment vertical="center"/>
      <protection/>
    </xf>
    <xf numFmtId="0" fontId="6" fillId="0" borderId="0" xfId="55" applyFont="1" applyAlignment="1" applyProtection="1">
      <alignment horizontal="center"/>
      <protection/>
    </xf>
    <xf numFmtId="0" fontId="2" fillId="0" borderId="0" xfId="55" applyFont="1" applyProtection="1">
      <alignment/>
      <protection/>
    </xf>
    <xf numFmtId="0" fontId="6" fillId="0" borderId="0" xfId="55" applyFont="1" applyProtection="1">
      <alignment/>
      <protection locked="0"/>
    </xf>
    <xf numFmtId="0" fontId="5" fillId="0" borderId="0" xfId="55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5" applyFont="1" applyBorder="1" applyProtection="1">
      <alignment/>
      <protection/>
    </xf>
    <xf numFmtId="191" fontId="5" fillId="0" borderId="0" xfId="55" applyNumberFormat="1" applyFont="1" applyBorder="1" applyAlignment="1" applyProtection="1">
      <alignment horizontal="centerContinuous" vertical="center"/>
      <protection/>
    </xf>
    <xf numFmtId="0" fontId="6" fillId="0" borderId="0" xfId="55" applyFont="1" applyBorder="1" applyAlignment="1" applyProtection="1">
      <alignment horizontal="centerContinuous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6" fillId="0" borderId="0" xfId="55" applyFont="1" applyBorder="1" applyAlignment="1" applyProtection="1">
      <alignment wrapText="1"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Alignment="1" applyProtection="1">
      <alignment wrapText="1"/>
      <protection/>
    </xf>
    <xf numFmtId="191" fontId="5" fillId="0" borderId="0" xfId="0" applyNumberFormat="1" applyFont="1" applyFill="1" applyAlignment="1" applyProtection="1">
      <alignment/>
      <protection/>
    </xf>
    <xf numFmtId="191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55" applyFont="1" applyAlignment="1" applyProtection="1">
      <alignment horizontal="left"/>
      <protection/>
    </xf>
    <xf numFmtId="191" fontId="5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Continuous" vertical="center"/>
      <protection/>
    </xf>
    <xf numFmtId="191" fontId="9" fillId="0" borderId="0" xfId="55" applyNumberFormat="1" applyFont="1" applyBorder="1" applyProtection="1">
      <alignment/>
      <protection/>
    </xf>
    <xf numFmtId="191" fontId="6" fillId="0" borderId="0" xfId="55" applyNumberFormat="1" applyFont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200" fontId="10" fillId="33" borderId="10" xfId="55" applyNumberFormat="1" applyFont="1" applyFill="1" applyBorder="1" applyProtection="1">
      <alignment/>
      <protection/>
    </xf>
    <xf numFmtId="200" fontId="5" fillId="0" borderId="0" xfId="0" applyNumberFormat="1" applyFont="1" applyFill="1" applyAlignment="1" applyProtection="1">
      <alignment/>
      <protection/>
    </xf>
    <xf numFmtId="0" fontId="3" fillId="0" borderId="10" xfId="55" applyFont="1" applyBorder="1" applyAlignment="1" applyProtection="1">
      <alignment horizontal="left" wrapText="1"/>
      <protection/>
    </xf>
    <xf numFmtId="0" fontId="11" fillId="0" borderId="10" xfId="55" applyFont="1" applyBorder="1" applyAlignment="1" applyProtection="1">
      <alignment horizontal="left" wrapText="1"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0" fontId="11" fillId="34" borderId="10" xfId="55" applyFont="1" applyFill="1" applyBorder="1" applyAlignment="1" applyProtection="1">
      <alignment horizontal="left" vertical="center" wrapText="1"/>
      <protection/>
    </xf>
    <xf numFmtId="0" fontId="11" fillId="33" borderId="10" xfId="55" applyFont="1" applyFill="1" applyBorder="1" applyAlignment="1" applyProtection="1">
      <alignment horizontal="left" vertical="center" wrapText="1"/>
      <protection/>
    </xf>
    <xf numFmtId="0" fontId="2" fillId="0" borderId="10" xfId="55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>
      <alignment horizontal="left" vertical="center" wrapText="1"/>
    </xf>
    <xf numFmtId="0" fontId="14" fillId="0" borderId="11" xfId="55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Continuous" vertical="center" wrapText="1"/>
      <protection/>
    </xf>
    <xf numFmtId="0" fontId="14" fillId="0" borderId="11" xfId="55" applyNumberFormat="1" applyFont="1" applyFill="1" applyBorder="1" applyAlignment="1" applyProtection="1">
      <alignment horizontal="center" vertical="center" wrapText="1"/>
      <protection/>
    </xf>
    <xf numFmtId="49" fontId="7" fillId="0" borderId="10" xfId="55" applyNumberFormat="1" applyFont="1" applyBorder="1" applyAlignment="1" applyProtection="1">
      <alignment horizontal="center"/>
      <protection/>
    </xf>
    <xf numFmtId="49" fontId="18" fillId="0" borderId="10" xfId="55" applyNumberFormat="1" applyFont="1" applyBorder="1" applyAlignment="1" applyProtection="1">
      <alignment horizontal="center" vertical="center" wrapText="1"/>
      <protection/>
    </xf>
    <xf numFmtId="49" fontId="19" fillId="0" borderId="10" xfId="55" applyNumberFormat="1" applyFont="1" applyBorder="1" applyAlignment="1" applyProtection="1">
      <alignment horizontal="center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Continuous" vertical="center" wrapText="1"/>
      <protection/>
    </xf>
    <xf numFmtId="200" fontId="8" fillId="0" borderId="10" xfId="55" applyNumberFormat="1" applyFont="1" applyBorder="1" applyProtection="1">
      <alignment/>
      <protection/>
    </xf>
    <xf numFmtId="200" fontId="10" fillId="34" borderId="10" xfId="55" applyNumberFormat="1" applyFont="1" applyFill="1" applyBorder="1" applyAlignment="1" applyProtection="1">
      <alignment horizontal="right" vertical="center" wrapText="1"/>
      <protection/>
    </xf>
    <xf numFmtId="200" fontId="6" fillId="0" borderId="0" xfId="55" applyNumberFormat="1" applyFo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2" fontId="5" fillId="0" borderId="0" xfId="55" applyNumberFormat="1" applyFont="1" applyAlignment="1" applyProtection="1">
      <alignment horizontal="center"/>
      <protection/>
    </xf>
    <xf numFmtId="2" fontId="6" fillId="0" borderId="0" xfId="55" applyNumberFormat="1" applyFont="1" applyBorder="1" applyProtection="1">
      <alignment/>
      <protection/>
    </xf>
    <xf numFmtId="49" fontId="19" fillId="34" borderId="10" xfId="55" applyNumberFormat="1" applyFont="1" applyFill="1" applyBorder="1" applyAlignment="1" applyProtection="1">
      <alignment horizontal="center" vertical="center"/>
      <protection/>
    </xf>
    <xf numFmtId="49" fontId="13" fillId="33" borderId="10" xfId="55" applyNumberFormat="1" applyFont="1" applyFill="1" applyBorder="1" applyAlignment="1" applyProtection="1">
      <alignment horizontal="center" vertical="center"/>
      <protection/>
    </xf>
    <xf numFmtId="0" fontId="22" fillId="0" borderId="10" xfId="55" applyFont="1" applyBorder="1" applyAlignment="1" applyProtection="1">
      <alignment horizontal="left" vertical="center" wrapText="1"/>
      <protection/>
    </xf>
    <xf numFmtId="200" fontId="23" fillId="0" borderId="10" xfId="55" applyNumberFormat="1" applyFont="1" applyBorder="1" applyProtection="1">
      <alignment/>
      <protection/>
    </xf>
    <xf numFmtId="200" fontId="61" fillId="0" borderId="10" xfId="55" applyNumberFormat="1" applyFont="1" applyBorder="1" applyProtection="1">
      <alignment/>
      <protection/>
    </xf>
    <xf numFmtId="200" fontId="2" fillId="0" borderId="0" xfId="55" applyNumberFormat="1" applyFont="1" applyProtection="1">
      <alignment/>
      <protection/>
    </xf>
    <xf numFmtId="200" fontId="9" fillId="0" borderId="10" xfId="55" applyNumberFormat="1" applyFont="1" applyBorder="1" applyProtection="1">
      <alignment/>
      <protection/>
    </xf>
    <xf numFmtId="200" fontId="9" fillId="35" borderId="10" xfId="55" applyNumberFormat="1" applyFont="1" applyFill="1" applyBorder="1" applyProtection="1">
      <alignment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4" fillId="0" borderId="10" xfId="55" applyFont="1" applyFill="1" applyBorder="1" applyAlignment="1" applyProtection="1">
      <alignment horizontal="center" vertical="center" wrapText="1"/>
      <protection/>
    </xf>
    <xf numFmtId="0" fontId="14" fillId="0" borderId="13" xfId="55" applyFont="1" applyFill="1" applyBorder="1" applyAlignment="1" applyProtection="1">
      <alignment horizontal="center" vertical="center"/>
      <protection/>
    </xf>
    <xf numFmtId="0" fontId="14" fillId="0" borderId="14" xfId="55" applyFont="1" applyFill="1" applyBorder="1" applyAlignment="1" applyProtection="1">
      <alignment horizontal="center" vertical="center"/>
      <protection/>
    </xf>
    <xf numFmtId="0" fontId="14" fillId="0" borderId="15" xfId="55" applyFont="1" applyFill="1" applyBorder="1" applyAlignment="1" applyProtection="1">
      <alignment horizontal="center" vertical="center"/>
      <protection/>
    </xf>
    <xf numFmtId="0" fontId="20" fillId="0" borderId="0" xfId="55" applyFont="1" applyAlignment="1" applyProtection="1">
      <alignment horizontal="center"/>
      <protection/>
    </xf>
    <xf numFmtId="0" fontId="21" fillId="0" borderId="0" xfId="55" applyFont="1" applyAlignment="1" applyProtection="1">
      <alignment horizontal="center" wrapText="1"/>
      <protection/>
    </xf>
    <xf numFmtId="0" fontId="21" fillId="0" borderId="0" xfId="55" applyFont="1" applyBorder="1" applyAlignment="1" applyProtection="1">
      <alignment horizontal="center" wrapText="1"/>
      <protection/>
    </xf>
    <xf numFmtId="0" fontId="4" fillId="0" borderId="0" xfId="55" applyFont="1" applyFill="1" applyAlignment="1" applyProtection="1">
      <alignment horizontal="center" wrapText="1"/>
      <protection/>
    </xf>
    <xf numFmtId="0" fontId="5" fillId="0" borderId="16" xfId="55" applyFont="1" applyFill="1" applyBorder="1" applyAlignment="1" applyProtection="1">
      <alignment horizontal="center" wrapText="1"/>
      <protection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Zeros="0" tabSelected="1" view="pageBreakPreview" zoomScale="84" zoomScaleNormal="75" zoomScaleSheetLayoutView="84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3" sqref="O33"/>
    </sheetView>
  </sheetViews>
  <sheetFormatPr defaultColWidth="7.625" defaultRowHeight="12.75"/>
  <cols>
    <col min="1" max="1" width="12.375" style="18" customWidth="1"/>
    <col min="2" max="2" width="40.00390625" style="7" customWidth="1"/>
    <col min="3" max="3" width="13.125" style="7" customWidth="1"/>
    <col min="4" max="4" width="13.125" style="2" customWidth="1"/>
    <col min="5" max="5" width="10.25390625" style="2" customWidth="1"/>
    <col min="6" max="6" width="13.00390625" style="2" customWidth="1"/>
    <col min="7" max="7" width="11.875" style="2" customWidth="1"/>
    <col min="8" max="8" width="10.375" style="2" customWidth="1"/>
    <col min="9" max="9" width="13.25390625" style="2" customWidth="1"/>
    <col min="10" max="10" width="13.125" style="2" customWidth="1"/>
    <col min="11" max="11" width="10.25390625" style="2" customWidth="1"/>
    <col min="12" max="12" width="13.75390625" style="2" customWidth="1"/>
    <col min="13" max="16384" width="7.625" style="2" customWidth="1"/>
  </cols>
  <sheetData>
    <row r="1" spans="7:11" ht="15" customHeight="1">
      <c r="G1" s="65"/>
      <c r="H1" s="65"/>
      <c r="I1" s="65"/>
      <c r="J1" s="65"/>
      <c r="K1" s="65"/>
    </row>
    <row r="2" spans="1:11" ht="19.5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9.5">
      <c r="A3" s="67" t="s">
        <v>65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0.75" customHeight="1"/>
    <row r="5" spans="1:11" ht="18" customHeight="1">
      <c r="A5" s="68" t="s">
        <v>16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s="1" customFormat="1" ht="18" customHeight="1">
      <c r="A6" s="69" t="s">
        <v>61</v>
      </c>
      <c r="B6" s="69"/>
      <c r="C6" s="69"/>
      <c r="D6" s="69"/>
      <c r="E6" s="69"/>
      <c r="F6" s="69"/>
      <c r="G6" s="69"/>
      <c r="H6" s="69"/>
      <c r="I6" s="69"/>
      <c r="J6" s="69"/>
      <c r="K6" s="1" t="s">
        <v>62</v>
      </c>
    </row>
    <row r="7" spans="1:11" s="1" customFormat="1" ht="15.75">
      <c r="A7" s="61" t="s">
        <v>21</v>
      </c>
      <c r="B7" s="61" t="s">
        <v>0</v>
      </c>
      <c r="C7" s="62" t="s">
        <v>12</v>
      </c>
      <c r="D7" s="63"/>
      <c r="E7" s="64"/>
      <c r="F7" s="62" t="s">
        <v>13</v>
      </c>
      <c r="G7" s="63"/>
      <c r="H7" s="64"/>
      <c r="I7" s="62" t="s">
        <v>14</v>
      </c>
      <c r="J7" s="63"/>
      <c r="K7" s="64"/>
    </row>
    <row r="8" spans="1:11" s="1" customFormat="1" ht="108.75" customHeight="1">
      <c r="A8" s="61"/>
      <c r="B8" s="61"/>
      <c r="C8" s="36" t="s">
        <v>63</v>
      </c>
      <c r="D8" s="47" t="s">
        <v>18</v>
      </c>
      <c r="E8" s="37" t="s">
        <v>19</v>
      </c>
      <c r="F8" s="38" t="s">
        <v>64</v>
      </c>
      <c r="G8" s="37" t="s">
        <v>18</v>
      </c>
      <c r="H8" s="37" t="s">
        <v>19</v>
      </c>
      <c r="I8" s="36" t="s">
        <v>63</v>
      </c>
      <c r="J8" s="43" t="s">
        <v>18</v>
      </c>
      <c r="K8" s="43" t="s">
        <v>19</v>
      </c>
    </row>
    <row r="9" spans="1:11" ht="21.75" customHeight="1">
      <c r="A9" s="39" t="s">
        <v>22</v>
      </c>
      <c r="B9" s="29" t="s">
        <v>5</v>
      </c>
      <c r="C9" s="44">
        <v>1172903.81904</v>
      </c>
      <c r="D9" s="44">
        <v>992262.0825</v>
      </c>
      <c r="E9" s="44">
        <f>D9/C9*100</f>
        <v>84.59875962482141</v>
      </c>
      <c r="F9" s="44">
        <v>38858.98275</v>
      </c>
      <c r="G9" s="44">
        <v>24943.4174</v>
      </c>
      <c r="H9" s="44">
        <f>G9/F9*100</f>
        <v>64.18957892046208</v>
      </c>
      <c r="I9" s="44">
        <f aca="true" t="shared" si="0" ref="I9:I15">C9+F9</f>
        <v>1211762.80179</v>
      </c>
      <c r="J9" s="44">
        <f>D9+G9</f>
        <v>1017205.4999</v>
      </c>
      <c r="K9" s="44">
        <f>J9/I9*100</f>
        <v>83.94427510048976</v>
      </c>
    </row>
    <row r="10" spans="1:11" ht="18.75" customHeight="1">
      <c r="A10" s="39" t="s">
        <v>23</v>
      </c>
      <c r="B10" s="29" t="s">
        <v>6</v>
      </c>
      <c r="C10" s="44">
        <v>8183373.93362</v>
      </c>
      <c r="D10" s="44">
        <v>6950792.05793</v>
      </c>
      <c r="E10" s="44">
        <f aca="true" t="shared" si="1" ref="E10:E34">D10/C10*100</f>
        <v>84.93797441387657</v>
      </c>
      <c r="F10" s="44">
        <v>570285.96797</v>
      </c>
      <c r="G10" s="44">
        <v>393775.56899</v>
      </c>
      <c r="H10" s="44">
        <f aca="true" t="shared" si="2" ref="H10:H34">G10/F10*100</f>
        <v>69.04879150221606</v>
      </c>
      <c r="I10" s="44">
        <f t="shared" si="0"/>
        <v>8753659.90159</v>
      </c>
      <c r="J10" s="44">
        <f aca="true" t="shared" si="3" ref="J10:J33">D10+G10</f>
        <v>7344567.62692</v>
      </c>
      <c r="K10" s="44">
        <f aca="true" t="shared" si="4" ref="K10:K34">J10/I10*100</f>
        <v>83.90282132832169</v>
      </c>
    </row>
    <row r="11" spans="1:11" ht="21.75" customHeight="1">
      <c r="A11" s="39" t="s">
        <v>24</v>
      </c>
      <c r="B11" s="29" t="s">
        <v>15</v>
      </c>
      <c r="C11" s="44">
        <v>490821.44253</v>
      </c>
      <c r="D11" s="44">
        <v>394837.91221</v>
      </c>
      <c r="E11" s="44">
        <f t="shared" si="1"/>
        <v>80.4443078474239</v>
      </c>
      <c r="F11" s="44">
        <v>128136.6251</v>
      </c>
      <c r="G11" s="44">
        <v>104735.75656</v>
      </c>
      <c r="H11" s="44">
        <f t="shared" si="2"/>
        <v>81.73756447718397</v>
      </c>
      <c r="I11" s="44">
        <f t="shared" si="0"/>
        <v>618958.06763</v>
      </c>
      <c r="J11" s="44">
        <f t="shared" si="3"/>
        <v>499573.66877</v>
      </c>
      <c r="K11" s="44">
        <f t="shared" si="4"/>
        <v>80.71203768017361</v>
      </c>
    </row>
    <row r="12" spans="1:11" ht="37.5" customHeight="1">
      <c r="A12" s="39" t="s">
        <v>25</v>
      </c>
      <c r="B12" s="29" t="s">
        <v>7</v>
      </c>
      <c r="C12" s="44">
        <v>479664.84551</v>
      </c>
      <c r="D12" s="44">
        <v>409132.77833</v>
      </c>
      <c r="E12" s="44">
        <f t="shared" si="1"/>
        <v>85.29555212556649</v>
      </c>
      <c r="F12" s="44">
        <v>49913.8198</v>
      </c>
      <c r="G12" s="44">
        <v>33777.1677</v>
      </c>
      <c r="H12" s="44">
        <f t="shared" si="2"/>
        <v>67.67097336036782</v>
      </c>
      <c r="I12" s="44">
        <f t="shared" si="0"/>
        <v>529578.6653100001</v>
      </c>
      <c r="J12" s="44">
        <f t="shared" si="3"/>
        <v>442909.94603</v>
      </c>
      <c r="K12" s="44">
        <f t="shared" si="4"/>
        <v>83.63440127836972</v>
      </c>
    </row>
    <row r="13" spans="1:11" ht="18.75" customHeight="1">
      <c r="A13" s="39" t="s">
        <v>26</v>
      </c>
      <c r="B13" s="29" t="s">
        <v>9</v>
      </c>
      <c r="C13" s="44">
        <v>471536.81292</v>
      </c>
      <c r="D13" s="44">
        <v>402366.98907</v>
      </c>
      <c r="E13" s="44">
        <f t="shared" si="1"/>
        <v>85.33098117585673</v>
      </c>
      <c r="F13" s="44">
        <v>33777.80549</v>
      </c>
      <c r="G13" s="44">
        <v>22572.85264</v>
      </c>
      <c r="H13" s="44">
        <f t="shared" si="2"/>
        <v>66.82746943605544</v>
      </c>
      <c r="I13" s="44">
        <f t="shared" si="0"/>
        <v>505314.61841</v>
      </c>
      <c r="J13" s="44">
        <f t="shared" si="3"/>
        <v>424939.84171</v>
      </c>
      <c r="K13" s="44">
        <f t="shared" si="4"/>
        <v>84.09411210922345</v>
      </c>
    </row>
    <row r="14" spans="1:11" s="8" customFormat="1" ht="22.5" customHeight="1">
      <c r="A14" s="41" t="s">
        <v>27</v>
      </c>
      <c r="B14" s="30" t="s">
        <v>11</v>
      </c>
      <c r="C14" s="44">
        <v>217633.4518</v>
      </c>
      <c r="D14" s="44">
        <v>182505.40742</v>
      </c>
      <c r="E14" s="44">
        <f t="shared" si="1"/>
        <v>83.85907860695889</v>
      </c>
      <c r="F14" s="44">
        <v>198167.65225</v>
      </c>
      <c r="G14" s="44">
        <v>35679.76565</v>
      </c>
      <c r="H14" s="44">
        <f t="shared" si="2"/>
        <v>18.004838451125163</v>
      </c>
      <c r="I14" s="44">
        <f t="shared" si="0"/>
        <v>415801.10405</v>
      </c>
      <c r="J14" s="44">
        <f t="shared" si="3"/>
        <v>218185.17307000002</v>
      </c>
      <c r="K14" s="44">
        <f t="shared" si="4"/>
        <v>52.47344726717302</v>
      </c>
    </row>
    <row r="15" spans="1:11" s="8" customFormat="1" ht="32.25" customHeight="1">
      <c r="A15" s="41" t="s">
        <v>28</v>
      </c>
      <c r="B15" s="31" t="s">
        <v>8</v>
      </c>
      <c r="C15" s="44">
        <v>512174.43045</v>
      </c>
      <c r="D15" s="44">
        <v>404124.12803</v>
      </c>
      <c r="E15" s="44">
        <f t="shared" si="1"/>
        <v>78.90361252023726</v>
      </c>
      <c r="F15" s="44">
        <v>84657.43978</v>
      </c>
      <c r="G15" s="44">
        <v>47898.18194</v>
      </c>
      <c r="H15" s="44">
        <f t="shared" si="2"/>
        <v>56.57882173672321</v>
      </c>
      <c r="I15" s="44">
        <f t="shared" si="0"/>
        <v>596831.87023</v>
      </c>
      <c r="J15" s="44">
        <f t="shared" si="3"/>
        <v>452022.30997</v>
      </c>
      <c r="K15" s="44">
        <f t="shared" si="4"/>
        <v>75.73695918681504</v>
      </c>
    </row>
    <row r="16" spans="1:11" s="8" customFormat="1" ht="23.25" customHeight="1">
      <c r="A16" s="41" t="s">
        <v>29</v>
      </c>
      <c r="B16" s="29" t="s">
        <v>35</v>
      </c>
      <c r="C16" s="44">
        <f>C17+C19+C20+C21+C22+C18+C23</f>
        <v>220031.01768</v>
      </c>
      <c r="D16" s="44">
        <f>D17+D19+D20+D21+D22+D18+D23</f>
        <v>158275.00641000003</v>
      </c>
      <c r="E16" s="44">
        <f t="shared" si="1"/>
        <v>71.93304293133151</v>
      </c>
      <c r="F16" s="44">
        <f>F17+F19+F20+F21+F22+F18+F23</f>
        <v>1922466.34404</v>
      </c>
      <c r="G16" s="44">
        <f>G17+G19+G20+G21+G22+G23</f>
        <v>1047415.5994199999</v>
      </c>
      <c r="H16" s="44">
        <f t="shared" si="2"/>
        <v>54.48290955351084</v>
      </c>
      <c r="I16" s="44">
        <f>C16+F16</f>
        <v>2142497.36172</v>
      </c>
      <c r="J16" s="44">
        <f t="shared" si="3"/>
        <v>1205690.6058299998</v>
      </c>
      <c r="K16" s="44">
        <f t="shared" si="4"/>
        <v>56.275010059385544</v>
      </c>
    </row>
    <row r="17" spans="1:12" s="8" customFormat="1" ht="45" customHeight="1">
      <c r="A17" s="40" t="s">
        <v>36</v>
      </c>
      <c r="B17" s="52" t="s">
        <v>37</v>
      </c>
      <c r="C17" s="53">
        <v>6196.84008</v>
      </c>
      <c r="D17" s="53">
        <v>3586.27018</v>
      </c>
      <c r="E17" s="53">
        <f t="shared" si="1"/>
        <v>57.87256301117908</v>
      </c>
      <c r="F17" s="53">
        <v>6423.54625</v>
      </c>
      <c r="G17" s="53">
        <v>1989.91578</v>
      </c>
      <c r="H17" s="53">
        <f t="shared" si="2"/>
        <v>30.97846115765104</v>
      </c>
      <c r="I17" s="53">
        <f aca="true" t="shared" si="5" ref="I17:I33">C17+F17</f>
        <v>12620.386330000001</v>
      </c>
      <c r="J17" s="53">
        <f t="shared" si="3"/>
        <v>5576.18596</v>
      </c>
      <c r="K17" s="53">
        <f t="shared" si="4"/>
        <v>44.183956134090856</v>
      </c>
      <c r="L17" s="55"/>
    </row>
    <row r="18" spans="1:11" s="8" customFormat="1" ht="27" customHeight="1">
      <c r="A18" s="40" t="s">
        <v>30</v>
      </c>
      <c r="B18" s="52" t="s">
        <v>58</v>
      </c>
      <c r="C18" s="53">
        <v>100</v>
      </c>
      <c r="D18" s="53">
        <v>100</v>
      </c>
      <c r="E18" s="53">
        <f t="shared" si="1"/>
        <v>100</v>
      </c>
      <c r="F18" s="53"/>
      <c r="G18" s="53"/>
      <c r="H18" s="53"/>
      <c r="I18" s="53">
        <f t="shared" si="5"/>
        <v>100</v>
      </c>
      <c r="J18" s="53">
        <f t="shared" si="3"/>
        <v>100</v>
      </c>
      <c r="K18" s="53">
        <f t="shared" si="4"/>
        <v>100</v>
      </c>
    </row>
    <row r="19" spans="1:11" s="8" customFormat="1" ht="39.75" customHeight="1">
      <c r="A19" s="40" t="s">
        <v>31</v>
      </c>
      <c r="B19" s="52" t="s">
        <v>38</v>
      </c>
      <c r="C19" s="53">
        <v>325.306</v>
      </c>
      <c r="D19" s="53">
        <v>150</v>
      </c>
      <c r="E19" s="53">
        <f t="shared" si="1"/>
        <v>46.110431409196266</v>
      </c>
      <c r="F19" s="53">
        <v>1050154.49936</v>
      </c>
      <c r="G19" s="53">
        <v>498397.35293</v>
      </c>
      <c r="H19" s="53">
        <f t="shared" si="2"/>
        <v>47.45943127737303</v>
      </c>
      <c r="I19" s="53">
        <f t="shared" si="5"/>
        <v>1050479.80536</v>
      </c>
      <c r="J19" s="53">
        <f t="shared" si="3"/>
        <v>498547.35293</v>
      </c>
      <c r="K19" s="53">
        <f t="shared" si="4"/>
        <v>47.45901352755158</v>
      </c>
    </row>
    <row r="20" spans="1:11" s="8" customFormat="1" ht="57.75" customHeight="1">
      <c r="A20" s="40" t="s">
        <v>32</v>
      </c>
      <c r="B20" s="52" t="s">
        <v>39</v>
      </c>
      <c r="C20" s="53">
        <v>162830.61878</v>
      </c>
      <c r="D20" s="53">
        <v>134406.76151</v>
      </c>
      <c r="E20" s="53">
        <f t="shared" si="1"/>
        <v>82.54391128464397</v>
      </c>
      <c r="F20" s="53">
        <v>675967.46051</v>
      </c>
      <c r="G20" s="53">
        <v>487578.22074</v>
      </c>
      <c r="H20" s="53">
        <f>G20/F20*100</f>
        <v>72.13042775345056</v>
      </c>
      <c r="I20" s="53">
        <f t="shared" si="5"/>
        <v>838798.07929</v>
      </c>
      <c r="J20" s="53">
        <f t="shared" si="3"/>
        <v>621984.98225</v>
      </c>
      <c r="K20" s="53">
        <f t="shared" si="4"/>
        <v>74.15193210462269</v>
      </c>
    </row>
    <row r="21" spans="1:11" s="8" customFormat="1" ht="41.25" customHeight="1">
      <c r="A21" s="40" t="s">
        <v>40</v>
      </c>
      <c r="B21" s="52" t="s">
        <v>41</v>
      </c>
      <c r="C21" s="53">
        <v>19368.121</v>
      </c>
      <c r="D21" s="53">
        <v>5789.47051</v>
      </c>
      <c r="E21" s="53">
        <f t="shared" si="1"/>
        <v>29.89175103769746</v>
      </c>
      <c r="F21" s="53">
        <v>718.9</v>
      </c>
      <c r="G21" s="53">
        <v>425.798</v>
      </c>
      <c r="H21" s="53">
        <f t="shared" si="2"/>
        <v>59.22910001391014</v>
      </c>
      <c r="I21" s="53">
        <f t="shared" si="5"/>
        <v>20087.021</v>
      </c>
      <c r="J21" s="53">
        <f t="shared" si="3"/>
        <v>6215.26851</v>
      </c>
      <c r="K21" s="53">
        <f t="shared" si="4"/>
        <v>30.941713607010218</v>
      </c>
    </row>
    <row r="22" spans="1:11" s="8" customFormat="1" ht="36.75" customHeight="1">
      <c r="A22" s="40" t="s">
        <v>33</v>
      </c>
      <c r="B22" s="52" t="s">
        <v>42</v>
      </c>
      <c r="C22" s="53">
        <v>31210.13182</v>
      </c>
      <c r="D22" s="53">
        <v>14242.50421</v>
      </c>
      <c r="E22" s="53">
        <f t="shared" si="1"/>
        <v>45.63423279382996</v>
      </c>
      <c r="F22" s="53">
        <v>177407.42125</v>
      </c>
      <c r="G22" s="53">
        <v>49409.1845</v>
      </c>
      <c r="H22" s="53">
        <f t="shared" si="2"/>
        <v>27.85068637595114</v>
      </c>
      <c r="I22" s="53">
        <f t="shared" si="5"/>
        <v>208617.55307000002</v>
      </c>
      <c r="J22" s="53">
        <f t="shared" si="3"/>
        <v>63651.68871</v>
      </c>
      <c r="K22" s="53">
        <f t="shared" si="4"/>
        <v>30.511185551410513</v>
      </c>
    </row>
    <row r="23" spans="1:11" s="8" customFormat="1" ht="93.75" customHeight="1">
      <c r="A23" s="40" t="s">
        <v>59</v>
      </c>
      <c r="B23" s="52" t="s">
        <v>60</v>
      </c>
      <c r="C23" s="53"/>
      <c r="D23" s="53"/>
      <c r="E23" s="54" t="e">
        <f t="shared" si="1"/>
        <v>#DIV/0!</v>
      </c>
      <c r="F23" s="53">
        <v>11794.51667</v>
      </c>
      <c r="G23" s="53">
        <v>9615.12747</v>
      </c>
      <c r="H23" s="53">
        <f t="shared" si="2"/>
        <v>81.52201348323669</v>
      </c>
      <c r="I23" s="53">
        <f t="shared" si="5"/>
        <v>11794.51667</v>
      </c>
      <c r="J23" s="53">
        <f t="shared" si="3"/>
        <v>9615.12747</v>
      </c>
      <c r="K23" s="53">
        <f t="shared" si="4"/>
        <v>81.52201348323669</v>
      </c>
    </row>
    <row r="24" spans="1:11" s="8" customFormat="1" ht="24.75" customHeight="1">
      <c r="A24" s="42" t="s">
        <v>34</v>
      </c>
      <c r="B24" s="31" t="s">
        <v>43</v>
      </c>
      <c r="C24" s="44">
        <f>C25+C26+C27+C28+C29+C30</f>
        <v>61584.93369</v>
      </c>
      <c r="D24" s="44">
        <f>D25+D26+D27+D28+D29+D30</f>
        <v>30961.327609999993</v>
      </c>
      <c r="E24" s="44">
        <f t="shared" si="1"/>
        <v>50.27419168111796</v>
      </c>
      <c r="F24" s="44">
        <f>F25+F26+F27+F28+F29+F30</f>
        <v>48280.990229999996</v>
      </c>
      <c r="G24" s="44">
        <f>G25+G26+G27+G28+G29+G30</f>
        <v>14619.87755</v>
      </c>
      <c r="H24" s="44">
        <f t="shared" si="2"/>
        <v>30.280815452115057</v>
      </c>
      <c r="I24" s="44">
        <f t="shared" si="5"/>
        <v>109865.92392</v>
      </c>
      <c r="J24" s="44">
        <f t="shared" si="3"/>
        <v>45581.20515999999</v>
      </c>
      <c r="K24" s="44">
        <f t="shared" si="4"/>
        <v>41.488027892242926</v>
      </c>
    </row>
    <row r="25" spans="1:11" s="8" customFormat="1" ht="70.5" customHeight="1">
      <c r="A25" s="40" t="s">
        <v>44</v>
      </c>
      <c r="B25" s="52" t="s">
        <v>45</v>
      </c>
      <c r="C25" s="53">
        <v>24993.38599</v>
      </c>
      <c r="D25" s="53">
        <v>20045.84877</v>
      </c>
      <c r="E25" s="53">
        <f t="shared" si="1"/>
        <v>80.20461404477354</v>
      </c>
      <c r="F25" s="53">
        <v>5558.80776</v>
      </c>
      <c r="G25" s="53">
        <v>5538.80776</v>
      </c>
      <c r="H25" s="53">
        <f t="shared" si="2"/>
        <v>99.64021061955198</v>
      </c>
      <c r="I25" s="53">
        <f t="shared" si="5"/>
        <v>30552.19375</v>
      </c>
      <c r="J25" s="53">
        <f t="shared" si="3"/>
        <v>25584.65653</v>
      </c>
      <c r="K25" s="53">
        <f t="shared" si="4"/>
        <v>83.74081658211531</v>
      </c>
    </row>
    <row r="26" spans="1:11" s="8" customFormat="1" ht="27" customHeight="1">
      <c r="A26" s="40" t="s">
        <v>46</v>
      </c>
      <c r="B26" s="52" t="s">
        <v>47</v>
      </c>
      <c r="C26" s="53">
        <v>3874.83552</v>
      </c>
      <c r="D26" s="53">
        <v>2581.32941</v>
      </c>
      <c r="E26" s="53">
        <f t="shared" si="1"/>
        <v>66.61778020451304</v>
      </c>
      <c r="F26" s="53">
        <v>100</v>
      </c>
      <c r="G26" s="53">
        <v>99.06688</v>
      </c>
      <c r="H26" s="53">
        <f t="shared" si="2"/>
        <v>99.06688</v>
      </c>
      <c r="I26" s="53">
        <f aca="true" t="shared" si="6" ref="I26:J28">C26+F26</f>
        <v>3974.83552</v>
      </c>
      <c r="J26" s="53">
        <f t="shared" si="6"/>
        <v>2680.3962899999997</v>
      </c>
      <c r="K26" s="53">
        <f>J26/I26*100</f>
        <v>67.4341435391017</v>
      </c>
    </row>
    <row r="27" spans="1:11" s="8" customFormat="1" ht="38.25" customHeight="1">
      <c r="A27" s="40" t="s">
        <v>48</v>
      </c>
      <c r="B27" s="52" t="s">
        <v>49</v>
      </c>
      <c r="C27" s="53">
        <v>562.343</v>
      </c>
      <c r="D27" s="53">
        <v>336.78907</v>
      </c>
      <c r="E27" s="53">
        <f t="shared" si="1"/>
        <v>59.89032850057705</v>
      </c>
      <c r="F27" s="53">
        <v>42622.18247</v>
      </c>
      <c r="G27" s="53">
        <v>8982.00291</v>
      </c>
      <c r="H27" s="53">
        <f t="shared" si="2"/>
        <v>21.073540559125664</v>
      </c>
      <c r="I27" s="53">
        <f t="shared" si="6"/>
        <v>43184.52547</v>
      </c>
      <c r="J27" s="53">
        <f t="shared" si="6"/>
        <v>9318.79198</v>
      </c>
      <c r="K27" s="53">
        <f>J27/I27*100</f>
        <v>21.579007476818756</v>
      </c>
    </row>
    <row r="28" spans="1:11" s="8" customFormat="1" ht="23.25" customHeight="1">
      <c r="A28" s="40" t="s">
        <v>50</v>
      </c>
      <c r="B28" s="52" t="s">
        <v>10</v>
      </c>
      <c r="C28" s="53">
        <v>4237.83957</v>
      </c>
      <c r="D28" s="53">
        <v>2145.93309</v>
      </c>
      <c r="E28" s="53">
        <f t="shared" si="1"/>
        <v>50.63743104366737</v>
      </c>
      <c r="F28" s="53"/>
      <c r="G28" s="53"/>
      <c r="H28" s="54" t="e">
        <f t="shared" si="2"/>
        <v>#DIV/0!</v>
      </c>
      <c r="I28" s="53">
        <f t="shared" si="6"/>
        <v>4237.83957</v>
      </c>
      <c r="J28" s="53">
        <f t="shared" si="6"/>
        <v>2145.93309</v>
      </c>
      <c r="K28" s="53">
        <f>J28/I28*100</f>
        <v>50.63743104366737</v>
      </c>
    </row>
    <row r="29" spans="1:11" s="8" customFormat="1" ht="22.5" customHeight="1">
      <c r="A29" s="40" t="s">
        <v>51</v>
      </c>
      <c r="B29" s="52" t="s">
        <v>53</v>
      </c>
      <c r="C29" s="53">
        <v>3451.403</v>
      </c>
      <c r="D29" s="53">
        <v>2745.60607</v>
      </c>
      <c r="E29" s="53">
        <f t="shared" si="1"/>
        <v>79.55043412780252</v>
      </c>
      <c r="F29" s="53"/>
      <c r="G29" s="53"/>
      <c r="H29" s="54" t="e">
        <f t="shared" si="2"/>
        <v>#DIV/0!</v>
      </c>
      <c r="I29" s="53">
        <f t="shared" si="5"/>
        <v>3451.403</v>
      </c>
      <c r="J29" s="53">
        <f t="shared" si="3"/>
        <v>2745.60607</v>
      </c>
      <c r="K29" s="53">
        <f t="shared" si="4"/>
        <v>79.55043412780252</v>
      </c>
    </row>
    <row r="30" spans="1:11" s="8" customFormat="1" ht="23.25" customHeight="1">
      <c r="A30" s="40" t="s">
        <v>52</v>
      </c>
      <c r="B30" s="52" t="s">
        <v>54</v>
      </c>
      <c r="C30" s="53">
        <v>24465.12661</v>
      </c>
      <c r="D30" s="53">
        <v>3105.8212</v>
      </c>
      <c r="E30" s="53">
        <f t="shared" si="1"/>
        <v>12.694891179228604</v>
      </c>
      <c r="F30" s="53"/>
      <c r="G30" s="53"/>
      <c r="H30" s="54" t="e">
        <f t="shared" si="2"/>
        <v>#DIV/0!</v>
      </c>
      <c r="I30" s="53">
        <f t="shared" si="5"/>
        <v>24465.12661</v>
      </c>
      <c r="J30" s="53">
        <f t="shared" si="3"/>
        <v>3105.8212</v>
      </c>
      <c r="K30" s="53">
        <f t="shared" si="4"/>
        <v>12.694891179228604</v>
      </c>
    </row>
    <row r="31" spans="1:11" s="8" customFormat="1" ht="23.25" customHeight="1">
      <c r="A31" s="50" t="s">
        <v>1</v>
      </c>
      <c r="B31" s="32" t="s">
        <v>2</v>
      </c>
      <c r="C31" s="45">
        <f>C9+C10+C11+C12+C13+C14+C15+C16+C24</f>
        <v>11809724.687240003</v>
      </c>
      <c r="D31" s="45">
        <f>D9+D10+D11+D12+D13+D14+D15+D16+D24</f>
        <v>9925257.689509999</v>
      </c>
      <c r="E31" s="45">
        <f t="shared" si="1"/>
        <v>84.04309120121907</v>
      </c>
      <c r="F31" s="45">
        <f>F9+F10+F11+F12+F13+F14+F15+F16+F24</f>
        <v>3074545.6274099997</v>
      </c>
      <c r="G31" s="45">
        <f>G9+G10+G11+G12+G13+G14+G15+G16+G24</f>
        <v>1725418.18785</v>
      </c>
      <c r="H31" s="45">
        <f t="shared" si="2"/>
        <v>56.11945298413067</v>
      </c>
      <c r="I31" s="45">
        <f t="shared" si="5"/>
        <v>14884270.314650003</v>
      </c>
      <c r="J31" s="45">
        <f t="shared" si="3"/>
        <v>11650675.87736</v>
      </c>
      <c r="K31" s="45">
        <f t="shared" si="4"/>
        <v>78.27508927926884</v>
      </c>
    </row>
    <row r="32" spans="1:11" s="8" customFormat="1" ht="21" customHeight="1">
      <c r="A32" s="40" t="s">
        <v>55</v>
      </c>
      <c r="B32" s="34" t="s">
        <v>20</v>
      </c>
      <c r="C32" s="56">
        <v>160656.2</v>
      </c>
      <c r="D32" s="56">
        <v>147268</v>
      </c>
      <c r="E32" s="56">
        <f t="shared" si="1"/>
        <v>91.66655255134877</v>
      </c>
      <c r="F32" s="56"/>
      <c r="G32" s="56"/>
      <c r="H32" s="56"/>
      <c r="I32" s="56">
        <f t="shared" si="5"/>
        <v>160656.2</v>
      </c>
      <c r="J32" s="56">
        <f t="shared" si="3"/>
        <v>147268</v>
      </c>
      <c r="K32" s="56">
        <f t="shared" si="4"/>
        <v>91.66655255134877</v>
      </c>
    </row>
    <row r="33" spans="1:11" s="8" customFormat="1" ht="62.25" customHeight="1">
      <c r="A33" s="40" t="s">
        <v>56</v>
      </c>
      <c r="B33" s="35" t="s">
        <v>57</v>
      </c>
      <c r="C33" s="56">
        <v>35417.24469</v>
      </c>
      <c r="D33" s="56">
        <v>34005.51866</v>
      </c>
      <c r="E33" s="56">
        <f t="shared" si="1"/>
        <v>96.01401508684103</v>
      </c>
      <c r="F33" s="56">
        <v>22782.1</v>
      </c>
      <c r="G33" s="56">
        <v>21858.8</v>
      </c>
      <c r="H33" s="57">
        <f t="shared" si="2"/>
        <v>95.94725683760497</v>
      </c>
      <c r="I33" s="56">
        <f t="shared" si="5"/>
        <v>58199.34469</v>
      </c>
      <c r="J33" s="56">
        <f t="shared" si="3"/>
        <v>55864.318660000004</v>
      </c>
      <c r="K33" s="56">
        <f t="shared" si="4"/>
        <v>95.98788260857994</v>
      </c>
    </row>
    <row r="34" spans="1:11" s="8" customFormat="1" ht="34.5" customHeight="1">
      <c r="A34" s="51" t="s">
        <v>3</v>
      </c>
      <c r="B34" s="33" t="s">
        <v>4</v>
      </c>
      <c r="C34" s="27">
        <f>C31+C32+C33</f>
        <v>12005798.131930001</v>
      </c>
      <c r="D34" s="27">
        <f>D31+D32+D33</f>
        <v>10106531.208169999</v>
      </c>
      <c r="E34" s="27">
        <f t="shared" si="1"/>
        <v>84.18041930332969</v>
      </c>
      <c r="F34" s="27">
        <f>F31+F33</f>
        <v>3097327.72741</v>
      </c>
      <c r="G34" s="27">
        <f>G31+G33</f>
        <v>1747276.9878500002</v>
      </c>
      <c r="H34" s="27">
        <f t="shared" si="2"/>
        <v>56.41240261362596</v>
      </c>
      <c r="I34" s="27">
        <f>C34+F34</f>
        <v>15103125.85934</v>
      </c>
      <c r="J34" s="27">
        <f>D34+G34</f>
        <v>11853808.19602</v>
      </c>
      <c r="K34" s="27">
        <f t="shared" si="4"/>
        <v>78.4857936457533</v>
      </c>
    </row>
    <row r="35" spans="1:11" ht="27" customHeight="1">
      <c r="A35" s="9"/>
      <c r="B35" s="3"/>
      <c r="C35" s="28"/>
      <c r="D35" s="19"/>
      <c r="E35" s="19"/>
      <c r="F35" s="19"/>
      <c r="G35" s="19"/>
      <c r="I35" s="46"/>
      <c r="J35" s="46"/>
      <c r="K35" s="46"/>
    </row>
    <row r="36" spans="1:7" ht="0.75" customHeight="1">
      <c r="A36" s="9"/>
      <c r="B36" s="3"/>
      <c r="C36" s="19"/>
      <c r="D36" s="4"/>
      <c r="E36" s="4"/>
      <c r="F36" s="19"/>
      <c r="G36" s="19"/>
    </row>
    <row r="37" spans="1:11" ht="15.75">
      <c r="A37" s="9"/>
      <c r="B37" s="26"/>
      <c r="C37" s="25"/>
      <c r="D37" s="19"/>
      <c r="E37" s="19"/>
      <c r="F37" s="46"/>
      <c r="I37" s="4"/>
      <c r="J37" s="4"/>
      <c r="K37" s="4"/>
    </row>
    <row r="38" spans="1:11" ht="15.75">
      <c r="A38" s="21"/>
      <c r="B38" s="10"/>
      <c r="C38" s="22"/>
      <c r="D38" s="48"/>
      <c r="E38" s="22"/>
      <c r="F38" s="22"/>
      <c r="G38" s="22"/>
      <c r="H38" s="10"/>
      <c r="I38" s="22"/>
      <c r="J38" s="22"/>
      <c r="K38" s="10"/>
    </row>
    <row r="39" spans="1:7" ht="15.75">
      <c r="A39" s="21"/>
      <c r="B39" s="5"/>
      <c r="C39" s="6"/>
      <c r="D39" s="46"/>
      <c r="E39" s="46"/>
      <c r="F39" s="19"/>
      <c r="G39" s="19"/>
    </row>
    <row r="40" spans="1:7" ht="15.75">
      <c r="A40" s="21"/>
      <c r="B40" s="11"/>
      <c r="C40" s="20"/>
      <c r="D40" s="49"/>
      <c r="E40" s="12"/>
      <c r="F40" s="24"/>
      <c r="G40" s="24"/>
    </row>
    <row r="41" spans="1:7" ht="15.75">
      <c r="A41" s="21"/>
      <c r="B41" s="11"/>
      <c r="C41" s="20"/>
      <c r="D41" s="49"/>
      <c r="E41" s="12"/>
      <c r="F41" s="12"/>
      <c r="G41" s="12"/>
    </row>
    <row r="42" spans="1:7" ht="15.75">
      <c r="A42" s="59"/>
      <c r="B42" s="60"/>
      <c r="C42" s="13"/>
      <c r="D42" s="13"/>
      <c r="E42" s="13"/>
      <c r="F42" s="14"/>
      <c r="G42" s="14"/>
    </row>
    <row r="43" spans="1:7" ht="30.75" customHeight="1">
      <c r="A43" s="58"/>
      <c r="B43" s="58"/>
      <c r="C43" s="23"/>
      <c r="D43" s="23"/>
      <c r="E43" s="23"/>
      <c r="F43" s="14"/>
      <c r="G43" s="14"/>
    </row>
    <row r="44" spans="1:7" ht="27.75" customHeight="1">
      <c r="A44" s="16"/>
      <c r="B44" s="17"/>
      <c r="C44" s="15"/>
      <c r="D44" s="15"/>
      <c r="E44" s="15"/>
      <c r="F44" s="12"/>
      <c r="G44" s="12"/>
    </row>
    <row r="45" spans="1:7" ht="25.5" customHeight="1">
      <c r="A45" s="16"/>
      <c r="B45" s="17"/>
      <c r="C45" s="17"/>
      <c r="D45" s="12"/>
      <c r="E45" s="12"/>
      <c r="F45" s="12"/>
      <c r="G45" s="12"/>
    </row>
    <row r="46" spans="1:7" ht="15.75">
      <c r="A46" s="16"/>
      <c r="B46" s="17"/>
      <c r="C46" s="17"/>
      <c r="D46" s="12"/>
      <c r="E46" s="12"/>
      <c r="F46" s="12"/>
      <c r="G46" s="12"/>
    </row>
    <row r="47" spans="1:7" ht="15.75">
      <c r="A47" s="16"/>
      <c r="B47" s="17"/>
      <c r="C47" s="17"/>
      <c r="D47" s="12"/>
      <c r="E47" s="12"/>
      <c r="F47" s="12"/>
      <c r="G47" s="12"/>
    </row>
    <row r="48" spans="1:7" ht="15.75">
      <c r="A48" s="16"/>
      <c r="B48" s="17"/>
      <c r="C48" s="17"/>
      <c r="D48" s="12"/>
      <c r="E48" s="12"/>
      <c r="F48" s="12"/>
      <c r="G48" s="12"/>
    </row>
    <row r="49" spans="1:7" ht="15.75">
      <c r="A49" s="16"/>
      <c r="B49" s="17"/>
      <c r="C49" s="17"/>
      <c r="D49" s="12"/>
      <c r="E49" s="12"/>
      <c r="F49" s="12"/>
      <c r="G49" s="12"/>
    </row>
  </sheetData>
  <sheetProtection/>
  <mergeCells count="12">
    <mergeCell ref="G1:K1"/>
    <mergeCell ref="A2:K2"/>
    <mergeCell ref="A3:K3"/>
    <mergeCell ref="A5:K5"/>
    <mergeCell ref="I7:K7"/>
    <mergeCell ref="A6:J6"/>
    <mergeCell ref="A43:B43"/>
    <mergeCell ref="A42:B42"/>
    <mergeCell ref="A7:A8"/>
    <mergeCell ref="B7:B8"/>
    <mergeCell ref="C7:E7"/>
    <mergeCell ref="F7:H7"/>
  </mergeCells>
  <printOptions horizontalCentered="1"/>
  <pageMargins left="0.1968503937007874" right="0.1968503937007874" top="0.35433070866141736" bottom="0.2755905511811024" header="0.2362204724409449" footer="0.1968503937007874"/>
  <pageSetup horizontalDpi="600" verticalDpi="600" orientation="landscape" paperSize="9" scale="90" r:id="rId1"/>
  <rowBreaks count="2" manualBreakCount="2">
    <brk id="21" max="10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Панчук</cp:lastModifiedBy>
  <cp:lastPrinted>2021-12-14T07:37:47Z</cp:lastPrinted>
  <dcterms:created xsi:type="dcterms:W3CDTF">2001-07-11T13:17:26Z</dcterms:created>
  <dcterms:modified xsi:type="dcterms:W3CDTF">2021-12-21T08:30:57Z</dcterms:modified>
  <cp:category/>
  <cp:version/>
  <cp:contentType/>
  <cp:contentStatus/>
</cp:coreProperties>
</file>